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xr:revisionPtr revIDLastSave="4" documentId="8_{8957BD43-93E9-408A-A573-D2F6DDFC97E4}" xr6:coauthVersionLast="47" xr6:coauthVersionMax="47" xr10:uidLastSave="{B096F107-08C5-4C91-88E4-FBFD99460B16}"/>
  <bookViews>
    <workbookView xWindow="-110" yWindow="-110" windowWidth="19420" windowHeight="11500" activeTab="1" xr2:uid="{00000000-000D-0000-FFFF-FFFF00000000}"/>
  </bookViews>
  <sheets>
    <sheet name="Requirements-based Guide" sheetId="1" r:id="rId1"/>
    <sheet name="Semester-by-Semester Guid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 l="1"/>
  <c r="C17" i="1" l="1"/>
  <c r="C8" i="1"/>
  <c r="H9" i="1" l="1"/>
  <c r="H10" i="1"/>
  <c r="E46" i="2" l="1"/>
  <c r="F46" i="2"/>
  <c r="G46" i="2"/>
  <c r="A45" i="2"/>
  <c r="B45" i="2"/>
  <c r="C45" i="2"/>
  <c r="F37" i="2"/>
  <c r="G37" i="2"/>
  <c r="E37" i="2"/>
  <c r="B37" i="2"/>
  <c r="C37" i="2"/>
  <c r="A37" i="2"/>
  <c r="C45" i="1"/>
  <c r="C39" i="1"/>
  <c r="J45" i="1" s="1"/>
  <c r="A35" i="2"/>
  <c r="B35" i="2"/>
  <c r="A36" i="2"/>
  <c r="B36" i="2"/>
  <c r="A47" i="2"/>
  <c r="B47" i="2"/>
  <c r="A38" i="2"/>
  <c r="B38" i="2"/>
  <c r="E35" i="2"/>
  <c r="F35" i="2"/>
  <c r="E36" i="2"/>
  <c r="F36" i="2"/>
  <c r="A43" i="2"/>
  <c r="B43" i="2"/>
  <c r="A44" i="2"/>
  <c r="B44" i="2"/>
  <c r="E45" i="2"/>
  <c r="F45" i="2"/>
  <c r="E44" i="2"/>
  <c r="F44" i="2"/>
  <c r="E43" i="2"/>
  <c r="F43" i="2"/>
  <c r="E28" i="2"/>
  <c r="F28" i="2"/>
  <c r="E27" i="2"/>
  <c r="F27" i="2"/>
  <c r="C27" i="2"/>
  <c r="C28" i="2"/>
  <c r="C29" i="2"/>
  <c r="C30" i="2"/>
  <c r="C31" i="2"/>
  <c r="G9" i="2"/>
  <c r="G10" i="2"/>
  <c r="G11" i="2"/>
  <c r="G12" i="2"/>
  <c r="G13" i="2"/>
  <c r="C13" i="2"/>
  <c r="C12" i="2"/>
  <c r="B10" i="2"/>
  <c r="C10" i="2"/>
  <c r="C36" i="2"/>
  <c r="C35" i="2"/>
  <c r="G28" i="2"/>
  <c r="G27" i="2"/>
  <c r="I36" i="2"/>
  <c r="J36" i="2"/>
  <c r="K36" i="2"/>
  <c r="I37" i="2"/>
  <c r="J37" i="2"/>
  <c r="K37" i="2"/>
  <c r="I38" i="2"/>
  <c r="J38" i="2"/>
  <c r="K38" i="2"/>
  <c r="I39" i="2"/>
  <c r="J39" i="2"/>
  <c r="K39" i="2"/>
  <c r="I40" i="2"/>
  <c r="J40" i="2"/>
  <c r="K40" i="2"/>
  <c r="I41" i="2"/>
  <c r="J41" i="2"/>
  <c r="K41" i="2"/>
  <c r="J35" i="2"/>
  <c r="K35" i="2"/>
  <c r="I35" i="2"/>
  <c r="F38" i="2"/>
  <c r="G38" i="2"/>
  <c r="F47" i="2"/>
  <c r="G47" i="2"/>
  <c r="E47" i="2"/>
  <c r="B46" i="2"/>
  <c r="C46" i="2"/>
  <c r="A46" i="2"/>
  <c r="E38" i="2"/>
  <c r="A28" i="2"/>
  <c r="B28" i="2"/>
  <c r="A29" i="2"/>
  <c r="B29" i="2"/>
  <c r="E29" i="2"/>
  <c r="F29" i="2"/>
  <c r="E11" i="2"/>
  <c r="F11" i="2"/>
  <c r="A27" i="2"/>
  <c r="B27" i="2"/>
  <c r="E9" i="2"/>
  <c r="F9" i="2"/>
  <c r="E31" i="2"/>
  <c r="F31" i="2"/>
  <c r="A31" i="2"/>
  <c r="B31" i="2"/>
  <c r="E12" i="2"/>
  <c r="F12" i="2"/>
  <c r="A11" i="2"/>
  <c r="B11" i="2"/>
  <c r="E39" i="2"/>
  <c r="F39" i="2"/>
  <c r="E30" i="2"/>
  <c r="F30" i="2"/>
  <c r="A39" i="2"/>
  <c r="B39" i="2"/>
  <c r="A10" i="2"/>
  <c r="A12" i="2"/>
  <c r="B12" i="2"/>
  <c r="A13" i="2"/>
  <c r="B13" i="2"/>
  <c r="E13" i="2"/>
  <c r="F13" i="2"/>
  <c r="A30" i="2"/>
  <c r="B30" i="2"/>
  <c r="E10" i="2"/>
  <c r="F10" i="2"/>
  <c r="A9" i="2"/>
  <c r="B9" i="2"/>
  <c r="G45" i="2"/>
  <c r="C33" i="1"/>
  <c r="G43" i="2"/>
  <c r="F6" i="2"/>
  <c r="B6" i="2"/>
  <c r="C38" i="2"/>
  <c r="G31" i="2"/>
  <c r="G44" i="2"/>
  <c r="C44" i="2"/>
  <c r="C9" i="2"/>
  <c r="C11" i="2"/>
  <c r="G29" i="2"/>
  <c r="G30" i="2"/>
  <c r="C39" i="2"/>
  <c r="G35" i="2"/>
  <c r="G36" i="2"/>
  <c r="G39" i="2"/>
  <c r="C43" i="2"/>
  <c r="C47" i="2"/>
  <c r="J45" i="2" l="1"/>
  <c r="J46" i="2" s="1"/>
  <c r="J46" i="1"/>
  <c r="J47" i="1" s="1"/>
  <c r="J4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7" authorId="0" shapeId="0" xr:uid="{00000000-0006-0000-0000-000001000000}">
      <text>
        <r>
          <rPr>
            <b/>
            <sz val="9"/>
            <color indexed="81"/>
            <rFont val="Tahoma"/>
            <family val="2"/>
          </rPr>
          <t>Author:</t>
        </r>
        <r>
          <rPr>
            <sz val="9"/>
            <color indexed="81"/>
            <rFont val="Tahoma"/>
            <family val="2"/>
          </rPr>
          <t xml:space="preserve">
This function does NOT check the grade requirement for math courses</t>
        </r>
      </text>
    </comment>
    <comment ref="F18" authorId="0" shapeId="0" xr:uid="{00000000-0006-0000-0000-000002000000}">
      <text>
        <r>
          <rPr>
            <b/>
            <sz val="9"/>
            <color indexed="81"/>
            <rFont val="Tahoma"/>
            <family val="2"/>
          </rPr>
          <t>Preq: ECO 111 or ECO 112</t>
        </r>
      </text>
    </comment>
    <comment ref="B42" authorId="0" shapeId="0" xr:uid="{00000000-0006-0000-0000-000003000000}">
      <text>
        <r>
          <rPr>
            <b/>
            <sz val="9"/>
            <color indexed="81"/>
            <rFont val="Tahoma"/>
            <family val="2"/>
          </rPr>
          <t>Preq: FIN 325</t>
        </r>
        <r>
          <rPr>
            <sz val="9"/>
            <color indexed="81"/>
            <rFont val="Tahoma"/>
            <family val="2"/>
          </rPr>
          <t xml:space="preserve">
</t>
        </r>
      </text>
    </comment>
    <comment ref="F42" authorId="0" shapeId="0" xr:uid="{00000000-0006-0000-0000-000004000000}">
      <text>
        <r>
          <rPr>
            <b/>
            <sz val="9"/>
            <color indexed="81"/>
            <rFont val="Tahoma"/>
            <family val="2"/>
          </rPr>
          <t>Preq: ECO 340, ECO 348</t>
        </r>
      </text>
    </comment>
    <comment ref="B43" authorId="0" shapeId="0" xr:uid="{00000000-0006-0000-0000-000005000000}">
      <text>
        <r>
          <rPr>
            <b/>
            <sz val="9"/>
            <color indexed="81"/>
            <rFont val="Tahoma"/>
            <family val="2"/>
          </rPr>
          <t>Preq: FIN 325</t>
        </r>
      </text>
    </comment>
    <comment ref="F43" authorId="0" shapeId="0" xr:uid="{00000000-0006-0000-0000-000006000000}">
      <text>
        <r>
          <rPr>
            <b/>
            <sz val="9"/>
            <color indexed="81"/>
            <rFont val="Tahoma"/>
            <family val="2"/>
          </rPr>
          <t xml:space="preserve">Preq: FIN 326, FIN 344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35" authorId="0" shapeId="0" xr:uid="{00000000-0006-0000-0100-000001000000}">
      <text>
        <r>
          <rPr>
            <b/>
            <sz val="9"/>
            <color indexed="81"/>
            <rFont val="Tahoma"/>
            <family val="2"/>
          </rPr>
          <t>Preq: FIN 325</t>
        </r>
        <r>
          <rPr>
            <sz val="9"/>
            <color indexed="81"/>
            <rFont val="Tahoma"/>
            <family val="2"/>
          </rPr>
          <t xml:space="preserve">
</t>
        </r>
      </text>
    </comment>
    <comment ref="B37" authorId="0" shapeId="0" xr:uid="{00000000-0006-0000-0100-000002000000}">
      <text>
        <r>
          <rPr>
            <b/>
            <sz val="9"/>
            <color indexed="81"/>
            <rFont val="Tahoma"/>
            <family val="2"/>
          </rPr>
          <t>Preq: FIN 325</t>
        </r>
        <r>
          <rPr>
            <sz val="9"/>
            <color indexed="81"/>
            <rFont val="Tahoma"/>
            <family val="2"/>
          </rPr>
          <t xml:space="preserve">
</t>
        </r>
      </text>
    </comment>
    <comment ref="F37" authorId="0" shapeId="0" xr:uid="{00000000-0006-0000-0100-000003000000}">
      <text>
        <r>
          <rPr>
            <b/>
            <sz val="9"/>
            <color indexed="81"/>
            <rFont val="Tahoma"/>
            <family val="2"/>
          </rPr>
          <t>Preq: FIN 325</t>
        </r>
        <r>
          <rPr>
            <sz val="9"/>
            <color indexed="81"/>
            <rFont val="Tahoma"/>
            <family val="2"/>
          </rPr>
          <t xml:space="preserve">
</t>
        </r>
      </text>
    </comment>
    <comment ref="B43" authorId="0" shapeId="0" xr:uid="{00000000-0006-0000-0100-000004000000}">
      <text>
        <r>
          <rPr>
            <b/>
            <sz val="9"/>
            <color indexed="81"/>
            <rFont val="Tahoma"/>
            <family val="2"/>
          </rPr>
          <t>Preq: FIN 325</t>
        </r>
      </text>
    </comment>
    <comment ref="F43" authorId="0" shapeId="0" xr:uid="{00000000-0006-0000-0100-000005000000}">
      <text>
        <r>
          <rPr>
            <b/>
            <sz val="9"/>
            <color indexed="81"/>
            <rFont val="Tahoma"/>
            <family val="2"/>
          </rPr>
          <t xml:space="preserve">Preq: FIN 326, FIN 344
</t>
        </r>
      </text>
    </comment>
  </commentList>
</comments>
</file>

<file path=xl/sharedStrings.xml><?xml version="1.0" encoding="utf-8"?>
<sst xmlns="http://schemas.openxmlformats.org/spreadsheetml/2006/main" count="156" uniqueCount="118">
  <si>
    <t>Principles of Macroeconomics</t>
  </si>
  <si>
    <t xml:space="preserve">Principles of Microeconomics     </t>
  </si>
  <si>
    <t>CSC 112 or GEO 104</t>
  </si>
  <si>
    <t>Any 200 level WRT course</t>
  </si>
  <si>
    <t>NAME:</t>
  </si>
  <si>
    <t>ADVISING GUIDE</t>
  </si>
  <si>
    <t>ID#:</t>
  </si>
  <si>
    <t>Financial Accounting</t>
  </si>
  <si>
    <t>Managerial Accounting</t>
  </si>
  <si>
    <t>Business Analytics I</t>
  </si>
  <si>
    <t>Legal Environ of Business</t>
  </si>
  <si>
    <t>SPK 208 or 230 (S)</t>
  </si>
  <si>
    <t>Science Elective</t>
  </si>
  <si>
    <t>Principles of Marketing</t>
  </si>
  <si>
    <t>Corporate Finance</t>
  </si>
  <si>
    <t>Free Elective</t>
  </si>
  <si>
    <t>Business Analytics II</t>
  </si>
  <si>
    <t>Production Operations</t>
  </si>
  <si>
    <t>Investments</t>
  </si>
  <si>
    <t>FIN Elective</t>
  </si>
  <si>
    <t>Prin of Management</t>
  </si>
  <si>
    <t>Choose any course within the West Chester University.</t>
  </si>
  <si>
    <t>Distributive Requirements</t>
  </si>
  <si>
    <t xml:space="preserve">To qualify for graduation, a student must take at least 30 of their last 60 credits at West Chester University.  In addition, a student must take at least 50% of the courses in their major at West Chester University. For active-duty service members, the academic residency requirements will not exceed 25% of the undergraduate degree program.  A minimum GPA of 2.5 is required to graduate. Internship classes (ECO411 and ECO412) only count as business electives and free electives.
</t>
  </si>
  <si>
    <t xml:space="preserve">MGT 200 </t>
  </si>
  <si>
    <t>ECO 251</t>
  </si>
  <si>
    <t>ACC 201</t>
  </si>
  <si>
    <t>ACC 202</t>
  </si>
  <si>
    <t>BLA 201</t>
  </si>
  <si>
    <t>MKT 250</t>
  </si>
  <si>
    <t>ECO 111</t>
  </si>
  <si>
    <t>FYE 100</t>
  </si>
  <si>
    <t>ECO 112</t>
  </si>
  <si>
    <t xml:space="preserve">FIN 325 </t>
  </si>
  <si>
    <t xml:space="preserve">ECO 351    </t>
  </si>
  <si>
    <t>FIN 344</t>
  </si>
  <si>
    <t xml:space="preserve">FIN 372 or ECO 338 </t>
  </si>
  <si>
    <t xml:space="preserve">FIN 400 </t>
  </si>
  <si>
    <t>MGT 499</t>
  </si>
  <si>
    <t>MGT 313</t>
  </si>
  <si>
    <t>MGT 341</t>
  </si>
  <si>
    <t xml:space="preserve">FIN 326 </t>
  </si>
  <si>
    <r>
      <rPr>
        <i/>
        <sz val="9"/>
        <color theme="1"/>
        <rFont val="Times New Roman"/>
        <family val="1"/>
      </rPr>
      <t>Recommended courses:</t>
    </r>
    <r>
      <rPr>
        <sz val="9"/>
        <color theme="1"/>
        <rFont val="Times New Roman"/>
        <family val="1"/>
      </rPr>
      <t xml:space="preserve"> Biology - BIO 100 or BIO 110; Physics - PHY 100, 105, 130, 140, 170 or 180; Earth Science – ESS101 or 111; Chemistry - CHE 100, 102, 103, 104, 105, 106 or 107; Computer Science – CSC 110, 115, or 141</t>
    </r>
  </si>
  <si>
    <r>
      <rPr>
        <i/>
        <sz val="9"/>
        <color theme="1"/>
        <rFont val="Times New Roman"/>
        <family val="1"/>
      </rPr>
      <t>Recommended courses:</t>
    </r>
    <r>
      <rPr>
        <b/>
        <sz val="9"/>
        <color theme="1"/>
        <rFont val="Times New Roman"/>
        <family val="1"/>
      </rPr>
      <t xml:space="preserve"> </t>
    </r>
    <r>
      <rPr>
        <sz val="9"/>
        <color theme="1"/>
        <rFont val="Times New Roman"/>
        <family val="1"/>
      </rPr>
      <t>Anthropology - ANT 102 or 103; Psychology - PSY 100; Sociology - SOC 200 or 240; Geography - GEO 101 or 103; Government - PSC 100, 101, or 213</t>
    </r>
  </si>
  <si>
    <r>
      <rPr>
        <i/>
        <sz val="9"/>
        <color theme="1"/>
        <rFont val="Times New Roman"/>
        <family val="1"/>
      </rPr>
      <t>Recommended courses:</t>
    </r>
    <r>
      <rPr>
        <b/>
        <sz val="9"/>
        <color theme="1"/>
        <rFont val="Times New Roman"/>
        <family val="1"/>
      </rPr>
      <t xml:space="preserve"> </t>
    </r>
    <r>
      <rPr>
        <sz val="9"/>
        <color theme="1"/>
        <rFont val="Times New Roman"/>
        <family val="1"/>
      </rPr>
      <t>Literature – LIT 165, CLS 165, 260, or 261; History - HIS 101, 102, 150, 151 or 152</t>
    </r>
  </si>
  <si>
    <t>Unused Courses</t>
  </si>
  <si>
    <t>Credits</t>
  </si>
  <si>
    <t>Grade</t>
  </si>
  <si>
    <t>Name</t>
  </si>
  <si>
    <t>In-progress</t>
  </si>
  <si>
    <t>Type</t>
  </si>
  <si>
    <t>Course Summary</t>
  </si>
  <si>
    <t>Passed</t>
  </si>
  <si>
    <t xml:space="preserve">Senior Seminar in FIN (S)(W) </t>
  </si>
  <si>
    <t xml:space="preserve">Business Policy (S)(W) </t>
  </si>
  <si>
    <t>Intermediate Financial Mgt. (W)</t>
  </si>
  <si>
    <t xml:space="preserve">Business and Society (E)(W) </t>
  </si>
  <si>
    <t>Business Core Requirements (21 credits)</t>
  </si>
  <si>
    <t xml:space="preserve">A minimum grade of C must be attained in all pre-business, business core, and MAJOR AREA courses. Any of these courses in which a grade of C is not earned must be repeated until a grade of C or better is earned.
</t>
  </si>
  <si>
    <t>To apply for their business major, PRE-BUSINESS students must:  (1) Complete ECO 111, ECO 112, ECO 251, MGT 200, MKT 250 and ACC 201 with a C or better; (2) Pass and complete both MAT 113 and MAT 143 with a C or better in at least one of them.  If a student is placed directly into MAT 143 and receives a C or higher or has completed MAT 161 or MAT 162 with a C or better, then the student does not have to take MAT 113 (replaced as a free elective); (3) Maintain a minimum Cumulative GPA of 2.50; and (4) Complete at least 45 credit hours.  These requirements must be met in order to matriculate into any business major and to register for 300 and 400 level business courses.  The same rules apply to transfer students – both internal (those from within the University) and external (those from a non-WCU institution).</t>
  </si>
  <si>
    <t>Elective Requirements</t>
  </si>
  <si>
    <r>
      <rPr>
        <b/>
        <sz val="9"/>
        <color theme="1"/>
        <rFont val="Times New Roman"/>
        <family val="1"/>
      </rPr>
      <t xml:space="preserve">Science (6 credits): </t>
    </r>
    <r>
      <rPr>
        <sz val="9"/>
        <color theme="1"/>
        <rFont val="Times New Roman"/>
        <family val="1"/>
      </rPr>
      <t>Two science courses from differing science disciplines are required in the business program. Either CSC 112 or GEO 104 is required. Select one course from the following science disciplines: Biology, Chemistry, Earth Science, Physics, or Computer Science.</t>
    </r>
  </si>
  <si>
    <r>
      <rPr>
        <b/>
        <sz val="9"/>
        <color theme="1"/>
        <rFont val="Times New Roman"/>
        <family val="1"/>
      </rPr>
      <t xml:space="preserve">Behavioral and Social Science (6 credits): </t>
    </r>
    <r>
      <rPr>
        <sz val="9"/>
        <color theme="1"/>
        <rFont val="Times New Roman"/>
        <family val="1"/>
      </rPr>
      <t>Two behavioral and social sciences courses from differing disciplines outside of their major department are required in the business program. Both ECO111 and ECO112 are required in the business program; one of which will satisfy a social science requirement for non-economics majors. Select one additional course from one of the following areas: Anthropology, Sociology, Geography, Psychology, or Government. Economics majors must select two courses – one from each of two different areas.</t>
    </r>
  </si>
  <si>
    <r>
      <rPr>
        <b/>
        <sz val="9"/>
        <color theme="1"/>
        <rFont val="Times New Roman"/>
        <family val="1"/>
      </rPr>
      <t xml:space="preserve">Humanities (6 credits): </t>
    </r>
    <r>
      <rPr>
        <sz val="9"/>
        <color theme="1"/>
        <rFont val="Times New Roman"/>
        <family val="1"/>
      </rPr>
      <t>Two humanities courses from differing humanities disciplines are required in the business program. One course in philosophy (either PHI101 or 150 or 180) is required in the business program. Select one additional course in literature or history.</t>
    </r>
  </si>
  <si>
    <t>FIN Electives (3 credits)</t>
  </si>
  <si>
    <t xml:space="preserve">Choose any FIN course that is 300-level or above and is not already a required course in the major Core. </t>
  </si>
  <si>
    <t>ECO Electives (6 credits)</t>
  </si>
  <si>
    <t xml:space="preserve">Choose any ECO course that is 300-level or above and is not already a required course in the major Core. </t>
  </si>
  <si>
    <r>
      <rPr>
        <b/>
        <sz val="9"/>
        <color theme="1"/>
        <rFont val="Times New Roman"/>
        <family val="1"/>
      </rPr>
      <t xml:space="preserve">The Arts (3 credits): </t>
    </r>
    <r>
      <rPr>
        <sz val="9"/>
        <color theme="1"/>
        <rFont val="Times New Roman"/>
        <family val="1"/>
      </rPr>
      <t>One arts course is required in the business program. Select one arts course from one of the following areas: art, cinematography, dance, music, photography, and theatre.</t>
    </r>
  </si>
  <si>
    <t>Free Electives (6 credits)</t>
  </si>
  <si>
    <r>
      <rPr>
        <b/>
        <sz val="9"/>
        <color theme="1"/>
        <rFont val="Times New Roman"/>
        <family val="1"/>
      </rPr>
      <t xml:space="preserve">Diversity Requirement (3 credits) </t>
    </r>
    <r>
      <rPr>
        <sz val="9"/>
        <color theme="1"/>
        <rFont val="Times New Roman"/>
        <family val="1"/>
      </rPr>
      <t xml:space="preserve">A diversity course (J) is required for all students regardless of credits transferred. Diversity courses can simultaneously fulfill another degree requirement or distributive requirement in the General Education curriculum. </t>
    </r>
  </si>
  <si>
    <r>
      <rPr>
        <b/>
        <sz val="9"/>
        <color theme="1"/>
        <rFont val="Times New Roman"/>
        <family val="1"/>
      </rPr>
      <t xml:space="preserve">Interdisciplinary Requirement (3 credits) </t>
    </r>
    <r>
      <rPr>
        <sz val="9"/>
        <color theme="1"/>
        <rFont val="Times New Roman"/>
        <family val="1"/>
      </rPr>
      <t>An interdisciplinary course (I) is required for all students regardless of credits transferred. Interdisciplinary courses cannot be used to fulfill a general education requirement in other distributive areas (science, behavioral and social sciences, humanities and the arts). In addition, an “I” course cannot simultaneously satisfy both the “I” and “J” requirements.</t>
    </r>
  </si>
  <si>
    <r>
      <t xml:space="preserve">Speaking Emphasis Courses (6-9 credits) </t>
    </r>
    <r>
      <rPr>
        <sz val="9"/>
        <color theme="1"/>
        <rFont val="Times New Roman"/>
        <family val="1"/>
      </rPr>
      <t>All students who take their entire general education program at WCU must complete three approved speaking emphasis courses (one waived for first year admits fall 19 through spring 22). Speaking Emphasis Courses are marked as (S) in this advising guide</t>
    </r>
  </si>
  <si>
    <r>
      <t xml:space="preserve">Writing Emphasis Courses (9 credits) </t>
    </r>
    <r>
      <rPr>
        <sz val="9"/>
        <color theme="1"/>
        <rFont val="Times New Roman"/>
        <family val="1"/>
      </rPr>
      <t>All students who take their entire general education program at WCU must complete three approved writing emphasis courses. Writing Emphasis Courses are marked as (W) in this advising guide.</t>
    </r>
  </si>
  <si>
    <t>Course Code</t>
  </si>
  <si>
    <t>Need repeat</t>
  </si>
  <si>
    <t>Count</t>
  </si>
  <si>
    <t>(The course summary table does not count any unused courses)</t>
  </si>
  <si>
    <t>(The course summary table does not count any unused or unmapped courses)</t>
  </si>
  <si>
    <t>Calculus – MAT 143 or 161</t>
  </si>
  <si>
    <t>For Advisor Use</t>
  </si>
  <si>
    <t>F A L L</t>
  </si>
  <si>
    <t>S P R I N G</t>
  </si>
  <si>
    <t>PRE-BUSINESS MAJORS – FIRST YEAR</t>
  </si>
  <si>
    <t>First Year Experience</t>
  </si>
  <si>
    <t>Eff. Writing I (WRT 120 or 123)</t>
  </si>
  <si>
    <t>SOPHOMORE YEAR</t>
  </si>
  <si>
    <t xml:space="preserve">(15 credits) </t>
  </si>
  <si>
    <t>JUNIOR YEAR</t>
  </si>
  <si>
    <t xml:space="preserve">(16 credits) </t>
  </si>
  <si>
    <t>SENIOR YEAR</t>
  </si>
  <si>
    <t>ECO 340</t>
  </si>
  <si>
    <t>Intermediate Microeconomic</t>
  </si>
  <si>
    <t>ECO 348</t>
  </si>
  <si>
    <t>Intermediate Macroeconomic</t>
  </si>
  <si>
    <t>ECO 400</t>
  </si>
  <si>
    <t>Research Methods (W)</t>
  </si>
  <si>
    <t xml:space="preserve">ECO 335 or FIN 337   </t>
  </si>
  <si>
    <t>ECO Elective</t>
  </si>
  <si>
    <t>Major Requirements (24 credits)</t>
  </si>
  <si>
    <t>Electives (15 credits)</t>
  </si>
  <si>
    <t>Social Science Elective (Excl. ECO)</t>
  </si>
  <si>
    <t>Humanities Elective (Excl. PHI)</t>
  </si>
  <si>
    <t>B.S. in ECONOMICS &amp; FINANCE</t>
  </si>
  <si>
    <t xml:space="preserve">Choose any FIN course that is 300-level or 400-level, and is not already a required course in the major Core. </t>
  </si>
  <si>
    <t xml:space="preserve">Choose any ECO course that is 300-level or 400-level, and is not already a required course in the major Core. </t>
  </si>
  <si>
    <t>Interdisciplinary Elective ("I" Designator)</t>
  </si>
  <si>
    <t>Diversity Elective ("J" Designator)</t>
  </si>
  <si>
    <t xml:space="preserve">Choose any course within the West Chester University. </t>
  </si>
  <si>
    <t>General Education Requirements (40 credits)</t>
  </si>
  <si>
    <t>Arts Elective</t>
  </si>
  <si>
    <t>PHI 101/150/180 (PHI 180 is J &amp; E)</t>
  </si>
  <si>
    <t>Pre-Business Requirements (21 credits)</t>
  </si>
  <si>
    <t xml:space="preserve">To qualify for graduation, a student must take at least 30 of their last 60 credits at West Chester University.  In addition, a student must take at least 50% of the courses in their major at West Chester University. For active-duty service members, the academic residency requirements will not exceed 25% of the undergraduate degree program.  A minimum GPA of 2.5 is required to graduate. Internship classes (ECO 411 and ECO 412) only count as business electives and free electives.
</t>
  </si>
  <si>
    <r>
      <rPr>
        <i/>
        <sz val="9"/>
        <color theme="1"/>
        <rFont val="Times New Roman"/>
        <family val="1"/>
      </rPr>
      <t>Recommended courses:</t>
    </r>
    <r>
      <rPr>
        <sz val="9"/>
        <color theme="1"/>
        <rFont val="Times New Roman"/>
        <family val="1"/>
      </rPr>
      <t xml:space="preserve"> Biology - BIO 100 or BIO 110; Physics - PHY 100, 105, 130, 140, 170 or 180; Earth Science - ESS101 or 111; Chemistry - CHE 100, 102, 103, 104, 105, 106 or 107; Computer Science - CSC 110, 115, or 141</t>
    </r>
  </si>
  <si>
    <r>
      <rPr>
        <b/>
        <sz val="9"/>
        <color theme="1"/>
        <rFont val="Times New Roman"/>
        <family val="1"/>
      </rPr>
      <t xml:space="preserve">Behavioral and Social Science (6 credits): </t>
    </r>
    <r>
      <rPr>
        <sz val="9"/>
        <color theme="1"/>
        <rFont val="Times New Roman"/>
        <family val="1"/>
      </rPr>
      <t>Two behavioral and social sciences courses from differing disciplines outside of their major department are required in the business program. Both ECO111 and ECO112 are required in the business program; one of which will satisfy a social science requirement for non-economics majors. Select one additional course from one of the following areas: Anthropology, Sociology, Geography, Psychology, or Government. Economics majors must select two courses - one from each of two different areas.</t>
    </r>
  </si>
  <si>
    <t>MAT 112\113\115\131</t>
  </si>
  <si>
    <t>EFFECTIVE FOR STUDENTS ENTERING MAJOR FALL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</si>
</sst>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color theme="1"/>
      <name val="Times New Roman"/>
      <family val="1"/>
    </font>
    <font>
      <sz val="12"/>
      <color theme="1"/>
      <name val="Times New Roman"/>
      <family val="1"/>
    </font>
    <font>
      <sz val="9"/>
      <color theme="1"/>
      <name val="Times New Roman"/>
      <family val="1"/>
    </font>
    <font>
      <u/>
      <sz val="10"/>
      <color theme="1"/>
      <name val="Times New Roman"/>
      <family val="1"/>
    </font>
    <font>
      <b/>
      <u/>
      <sz val="10"/>
      <color theme="1"/>
      <name val="Times New Roman"/>
      <family val="1"/>
    </font>
    <font>
      <b/>
      <sz val="12"/>
      <color theme="1"/>
      <name val="Times New Roman"/>
      <family val="1"/>
    </font>
    <font>
      <sz val="10"/>
      <color theme="0"/>
      <name val="Times New Roman"/>
      <family val="1"/>
    </font>
    <font>
      <b/>
      <sz val="9"/>
      <color theme="1"/>
      <name val="Times New Roman"/>
      <family val="1"/>
    </font>
    <font>
      <i/>
      <sz val="9"/>
      <color theme="1"/>
      <name val="Times New Roman"/>
      <family val="1"/>
    </font>
    <font>
      <sz val="9"/>
      <color indexed="81"/>
      <name val="Tahoma"/>
      <family val="2"/>
    </font>
    <font>
      <b/>
      <sz val="9"/>
      <color indexed="81"/>
      <name val="Tahoma"/>
      <family val="2"/>
    </font>
    <font>
      <b/>
      <sz val="10"/>
      <color theme="1"/>
      <name val="Times New Roman"/>
      <family val="1"/>
    </font>
    <font>
      <b/>
      <i/>
      <sz val="10"/>
      <name val="Times New Roman"/>
      <family val="1"/>
    </font>
    <font>
      <b/>
      <sz val="10"/>
      <color rgb="FFFF0000"/>
      <name val="Times New Roman"/>
      <family val="1"/>
    </font>
  </fonts>
  <fills count="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6">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wrapText="1"/>
    </xf>
    <xf numFmtId="0" fontId="6"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1" fillId="0" borderId="0" xfId="0" applyFont="1" applyAlignment="1">
      <alignment horizontal="right" vertical="center"/>
    </xf>
    <xf numFmtId="0" fontId="1" fillId="0" borderId="1" xfId="0" applyFont="1" applyBorder="1" applyAlignment="1">
      <alignment horizontal="center" vertical="center"/>
    </xf>
    <xf numFmtId="0" fontId="12" fillId="0" borderId="0" xfId="0" applyFont="1" applyAlignment="1">
      <alignment horizontal="left" vertical="center"/>
    </xf>
    <xf numFmtId="0" fontId="1" fillId="0" borderId="0" xfId="0" applyFont="1" applyAlignment="1">
      <alignment horizontal="center" vertical="center"/>
    </xf>
    <xf numFmtId="0" fontId="0" fillId="0" borderId="0" xfId="0" applyAlignment="1">
      <alignment horizontal="left"/>
    </xf>
    <xf numFmtId="0" fontId="1" fillId="0" borderId="0" xfId="0" applyFont="1" applyAlignment="1">
      <alignment horizontal="left" vertical="center"/>
    </xf>
    <xf numFmtId="0" fontId="3" fillId="0" borderId="0" xfId="0" applyFont="1" applyAlignment="1">
      <alignment horizontal="left" wrapText="1"/>
    </xf>
    <xf numFmtId="0" fontId="3" fillId="0" borderId="0" xfId="0" applyFont="1" applyAlignment="1">
      <alignment horizontal="center" vertical="center" wrapText="1"/>
    </xf>
    <xf numFmtId="0" fontId="3" fillId="0" borderId="1" xfId="0" applyFont="1" applyBorder="1" applyAlignment="1">
      <alignment horizontal="left"/>
    </xf>
    <xf numFmtId="0" fontId="8" fillId="0" borderId="0" xfId="0" applyFont="1" applyAlignment="1">
      <alignment horizontal="center" vertical="center"/>
    </xf>
    <xf numFmtId="0" fontId="3" fillId="0" borderId="1" xfId="0" applyFont="1" applyBorder="1" applyAlignment="1">
      <alignment horizontal="center"/>
    </xf>
    <xf numFmtId="0" fontId="7" fillId="3" borderId="5" xfId="0" applyFont="1" applyFill="1" applyBorder="1" applyAlignment="1">
      <alignment horizontal="center" vertical="center"/>
    </xf>
    <xf numFmtId="0" fontId="7" fillId="3" borderId="0" xfId="0" applyFont="1" applyFill="1" applyAlignment="1">
      <alignment horizontal="center" vertical="center"/>
    </xf>
    <xf numFmtId="0" fontId="7" fillId="3" borderId="6" xfId="0" applyFont="1" applyFill="1" applyBorder="1" applyAlignment="1">
      <alignment horizontal="center" vertical="center"/>
    </xf>
    <xf numFmtId="0" fontId="1" fillId="4" borderId="0" xfId="0" applyFont="1" applyFill="1" applyAlignment="1">
      <alignment horizontal="center" vertical="center"/>
    </xf>
    <xf numFmtId="0" fontId="1" fillId="4" borderId="6"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8"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13" fillId="0" borderId="0" xfId="0" applyFont="1" applyAlignment="1">
      <alignment horizontal="left" vertical="center"/>
    </xf>
    <xf numFmtId="0" fontId="1" fillId="6" borderId="5" xfId="0" applyFont="1" applyFill="1" applyBorder="1" applyAlignment="1">
      <alignment horizontal="left" vertical="center"/>
    </xf>
    <xf numFmtId="0" fontId="1" fillId="6" borderId="7" xfId="0" applyFont="1" applyFill="1" applyBorder="1" applyAlignment="1">
      <alignment horizontal="left" vertical="center"/>
    </xf>
    <xf numFmtId="0" fontId="1" fillId="4" borderId="10"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0" xfId="0" applyFont="1" applyFill="1" applyAlignment="1">
      <alignment horizontal="center" vertical="center"/>
    </xf>
    <xf numFmtId="0" fontId="2" fillId="5" borderId="6"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7" xfId="0" applyFont="1" applyFill="1" applyBorder="1" applyAlignment="1">
      <alignment horizontal="center" vertical="center"/>
    </xf>
    <xf numFmtId="0" fontId="14" fillId="0" borderId="0" xfId="0" applyFont="1" applyAlignment="1">
      <alignment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12" fillId="0" borderId="0" xfId="0" applyFont="1" applyAlignment="1">
      <alignment horizontal="center" vertical="center"/>
    </xf>
    <xf numFmtId="0" fontId="3" fillId="0" borderId="0" xfId="0" applyFont="1" applyAlignment="1">
      <alignment horizontal="left" vertical="center" wrapText="1"/>
    </xf>
    <xf numFmtId="0" fontId="8" fillId="0" borderId="0" xfId="0" applyFont="1" applyAlignment="1">
      <alignment horizontal="left" vertical="center" wrapText="1"/>
    </xf>
    <xf numFmtId="0" fontId="1" fillId="5" borderId="2" xfId="0" applyFont="1" applyFill="1" applyBorder="1" applyAlignment="1">
      <alignment horizontal="left" vertical="top" wrapText="1"/>
    </xf>
    <xf numFmtId="0" fontId="1" fillId="5" borderId="3" xfId="0" applyFont="1" applyFill="1" applyBorder="1" applyAlignment="1">
      <alignment horizontal="left" vertical="top" wrapText="1"/>
    </xf>
    <xf numFmtId="0" fontId="1" fillId="5" borderId="4" xfId="0" applyFont="1" applyFill="1" applyBorder="1" applyAlignment="1">
      <alignment horizontal="left" vertical="top" wrapText="1"/>
    </xf>
    <xf numFmtId="0" fontId="1" fillId="5" borderId="5" xfId="0" applyFont="1" applyFill="1" applyBorder="1" applyAlignment="1">
      <alignment horizontal="left" vertical="top" wrapText="1"/>
    </xf>
    <xf numFmtId="0" fontId="1" fillId="5" borderId="0" xfId="0" applyFont="1" applyFill="1" applyAlignment="1">
      <alignment horizontal="left" vertical="top" wrapText="1"/>
    </xf>
    <xf numFmtId="0" fontId="1" fillId="5" borderId="6" xfId="0" applyFont="1" applyFill="1" applyBorder="1" applyAlignment="1">
      <alignment horizontal="left" vertical="top" wrapText="1"/>
    </xf>
    <xf numFmtId="0" fontId="1" fillId="5" borderId="7"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5" borderId="8" xfId="0" applyFont="1" applyFill="1" applyBorder="1" applyAlignment="1">
      <alignment horizontal="left" vertical="top" wrapText="1"/>
    </xf>
    <xf numFmtId="0" fontId="8" fillId="5" borderId="9"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0" xfId="0" applyFont="1" applyFill="1" applyAlignment="1">
      <alignment horizontal="center" vertical="center"/>
    </xf>
    <xf numFmtId="0" fontId="2" fillId="5" borderId="6" xfId="0" applyFont="1" applyFill="1" applyBorder="1" applyAlignment="1">
      <alignment horizontal="center" vertical="center"/>
    </xf>
    <xf numFmtId="0" fontId="12" fillId="0" borderId="0" xfId="0" applyFont="1" applyAlignment="1">
      <alignment horizontal="left" vertical="center"/>
    </xf>
    <xf numFmtId="0" fontId="8" fillId="0" borderId="0" xfId="0" applyFont="1" applyAlignment="1">
      <alignment horizontal="left" vertical="center"/>
    </xf>
    <xf numFmtId="0" fontId="5" fillId="0" borderId="0" xfId="0" applyFont="1" applyAlignment="1">
      <alignment horizontal="center" vertical="center"/>
    </xf>
    <xf numFmtId="0" fontId="3" fillId="0" borderId="0" xfId="0" applyFont="1" applyAlignment="1">
      <alignment horizontal="left"/>
    </xf>
    <xf numFmtId="0" fontId="3" fillId="0" borderId="0" xfId="0" applyFont="1" applyAlignment="1">
      <alignment horizontal="left" wrapText="1"/>
    </xf>
    <xf numFmtId="0" fontId="1" fillId="5" borderId="2"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5" borderId="5" xfId="0" applyFont="1" applyFill="1" applyBorder="1" applyAlignment="1">
      <alignment horizontal="left" vertical="center" wrapText="1"/>
    </xf>
    <xf numFmtId="0" fontId="1" fillId="5" borderId="0" xfId="0" applyFont="1" applyFill="1" applyAlignment="1">
      <alignment horizontal="left" vertical="center" wrapText="1"/>
    </xf>
    <xf numFmtId="0" fontId="1" fillId="5" borderId="6" xfId="0" applyFont="1" applyFill="1" applyBorder="1" applyAlignment="1">
      <alignment horizontal="left" vertical="center" wrapText="1"/>
    </xf>
    <xf numFmtId="0" fontId="1" fillId="5" borderId="7"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8" xfId="0" applyFont="1" applyFill="1" applyBorder="1" applyAlignment="1">
      <alignment horizontal="left" vertical="center" wrapText="1"/>
    </xf>
    <xf numFmtId="0" fontId="2"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right" vertical="center"/>
    </xf>
    <xf numFmtId="0" fontId="1" fillId="0" borderId="1" xfId="0" applyFont="1" applyBorder="1" applyAlignment="1">
      <alignment horizontal="left" vertical="center"/>
    </xf>
  </cellXfs>
  <cellStyles count="1">
    <cellStyle name="Normal" xfId="0" builtinId="0"/>
  </cellStyles>
  <dxfs count="1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7"/>
  <sheetViews>
    <sheetView showGridLines="0" workbookViewId="0">
      <selection activeCell="A4" sqref="A4:G4"/>
    </sheetView>
  </sheetViews>
  <sheetFormatPr defaultRowHeight="11.5" customHeight="1" x14ac:dyDescent="0.35"/>
  <cols>
    <col min="1" max="1" width="8.6328125" style="1" customWidth="1"/>
    <col min="2" max="2" width="26.1796875" style="2" customWidth="1"/>
    <col min="3" max="3" width="5.90625" style="1" customWidth="1"/>
    <col min="4" max="4" width="2.453125" style="2" customWidth="1"/>
    <col min="5" max="5" width="8.36328125" style="1" bestFit="1" customWidth="1"/>
    <col min="6" max="6" width="31.81640625" style="2" customWidth="1"/>
    <col min="7" max="7" width="6.81640625" style="1" customWidth="1"/>
    <col min="8" max="8" width="4.90625" style="2" customWidth="1"/>
    <col min="9" max="9" width="13.36328125" style="2" customWidth="1"/>
    <col min="10" max="10" width="10" style="2" customWidth="1"/>
    <col min="11" max="16384" width="8.7265625" style="2"/>
  </cols>
  <sheetData>
    <row r="1" spans="1:9" ht="11.5" customHeight="1" x14ac:dyDescent="0.35">
      <c r="A1" s="71"/>
      <c r="B1" s="71"/>
      <c r="C1" s="71"/>
      <c r="D1" s="71"/>
      <c r="E1" s="71"/>
      <c r="F1" s="71"/>
      <c r="G1" s="71"/>
    </row>
    <row r="2" spans="1:9" ht="11.5" customHeight="1" x14ac:dyDescent="0.35">
      <c r="A2" s="72" t="s">
        <v>103</v>
      </c>
      <c r="B2" s="72"/>
      <c r="C2" s="72"/>
      <c r="D2" s="72"/>
      <c r="E2" s="72"/>
      <c r="F2" s="72"/>
      <c r="G2" s="72"/>
    </row>
    <row r="3" spans="1:9" ht="11.5" customHeight="1" x14ac:dyDescent="0.35">
      <c r="A3" s="72" t="s">
        <v>5</v>
      </c>
      <c r="B3" s="72"/>
      <c r="C3" s="72"/>
      <c r="D3" s="72"/>
      <c r="E3" s="72"/>
      <c r="F3" s="72"/>
      <c r="G3" s="72"/>
    </row>
    <row r="4" spans="1:9" ht="11.5" customHeight="1" x14ac:dyDescent="0.35">
      <c r="A4" s="72" t="s">
        <v>117</v>
      </c>
      <c r="B4" s="72"/>
      <c r="C4" s="72"/>
      <c r="D4" s="72"/>
      <c r="E4" s="72"/>
      <c r="F4" s="72"/>
      <c r="G4" s="72"/>
      <c r="I4" s="9"/>
    </row>
    <row r="5" spans="1:9" ht="11.5" customHeight="1" x14ac:dyDescent="0.35">
      <c r="A5" s="4"/>
      <c r="B5" s="4"/>
      <c r="C5" s="4"/>
      <c r="D5" s="4"/>
      <c r="E5" s="4"/>
      <c r="F5" s="4"/>
      <c r="G5" s="4"/>
    </row>
    <row r="6" spans="1:9" ht="11.5" customHeight="1" x14ac:dyDescent="0.35">
      <c r="A6" s="12" t="s">
        <v>4</v>
      </c>
      <c r="B6" s="73"/>
      <c r="C6" s="73"/>
      <c r="D6" s="5"/>
      <c r="E6" s="12" t="s">
        <v>6</v>
      </c>
      <c r="F6" s="73"/>
      <c r="G6" s="73"/>
    </row>
    <row r="7" spans="1:9" ht="11.5" customHeight="1" x14ac:dyDescent="0.35">
      <c r="A7" s="59"/>
      <c r="B7" s="59"/>
      <c r="C7" s="59"/>
      <c r="D7" s="6"/>
      <c r="E7" s="59"/>
      <c r="F7" s="59"/>
      <c r="G7" s="59"/>
    </row>
    <row r="8" spans="1:9" ht="11.5" customHeight="1" x14ac:dyDescent="0.35">
      <c r="A8" s="57" t="s">
        <v>109</v>
      </c>
      <c r="B8" s="57"/>
      <c r="C8" s="41" t="str">
        <f>IF(SUM(COUNTIF(C9:C15,{"A","A-","B+","B","B-","C+","C","C-","D+","D","D-","T","S","E"}))+SUM(COUNTIF(G9:G14,{"A","A-","B+","B","B-","C+","C","C-","D+","D","D-","T","S","E"}))=13,"Satisfied","Unsatisfied")</f>
        <v>Unsatisfied</v>
      </c>
      <c r="D8" s="41"/>
      <c r="E8" s="41"/>
    </row>
    <row r="9" spans="1:9" ht="11.5" customHeight="1" x14ac:dyDescent="0.35">
      <c r="A9" s="12" t="s">
        <v>31</v>
      </c>
      <c r="B9" s="5" t="s">
        <v>84</v>
      </c>
      <c r="C9" s="8"/>
      <c r="E9" s="12"/>
      <c r="F9" s="5" t="s">
        <v>101</v>
      </c>
      <c r="G9" s="8"/>
      <c r="H9" s="37" t="str">
        <f>IF(AND(LEFT(E9,3)="ECO"),"&lt;= Warning: Choose a different discipline","")</f>
        <v/>
      </c>
    </row>
    <row r="10" spans="1:9" ht="11.5" customHeight="1" x14ac:dyDescent="0.35">
      <c r="A10" s="12"/>
      <c r="B10" s="5" t="s">
        <v>116</v>
      </c>
      <c r="C10" s="8"/>
      <c r="E10" s="12"/>
      <c r="F10" s="5" t="s">
        <v>12</v>
      </c>
      <c r="G10" s="8"/>
      <c r="H10" s="37" t="str">
        <f>IF(AND(LEFT(A14,3)=LEFT(E10,3),LEFT(A14,3)&lt;&gt;""),"&lt;= Warning: Choose a different discipline","")</f>
        <v/>
      </c>
    </row>
    <row r="11" spans="1:9" ht="11.5" customHeight="1" x14ac:dyDescent="0.35">
      <c r="A11" s="12"/>
      <c r="B11" s="5" t="s">
        <v>85</v>
      </c>
      <c r="C11" s="8"/>
      <c r="E11" s="12"/>
      <c r="F11" s="5" t="s">
        <v>102</v>
      </c>
      <c r="G11" s="8"/>
      <c r="H11" s="37" t="str">
        <f>IF(AND(LEFT(E11,3)="PHI"),"&lt;= Warning: Choose a different discipline","")</f>
        <v/>
      </c>
    </row>
    <row r="12" spans="1:9" ht="11.5" customHeight="1" x14ac:dyDescent="0.35">
      <c r="A12" s="12"/>
      <c r="B12" s="5" t="s">
        <v>3</v>
      </c>
      <c r="C12" s="8"/>
      <c r="E12" s="12"/>
      <c r="F12" s="5" t="s">
        <v>110</v>
      </c>
      <c r="G12" s="8"/>
    </row>
    <row r="13" spans="1:9" ht="11.5" customHeight="1" x14ac:dyDescent="0.35">
      <c r="A13" s="12"/>
      <c r="B13" s="5" t="s">
        <v>11</v>
      </c>
      <c r="C13" s="8"/>
      <c r="E13" s="12"/>
      <c r="F13" s="5" t="s">
        <v>106</v>
      </c>
      <c r="G13" s="8"/>
    </row>
    <row r="14" spans="1:9" ht="11.5" customHeight="1" x14ac:dyDescent="0.35">
      <c r="A14" s="12"/>
      <c r="B14" s="5" t="s">
        <v>2</v>
      </c>
      <c r="C14" s="8"/>
      <c r="E14" s="12"/>
      <c r="F14" s="5" t="s">
        <v>107</v>
      </c>
      <c r="G14" s="8"/>
    </row>
    <row r="15" spans="1:9" ht="11.5" customHeight="1" x14ac:dyDescent="0.35">
      <c r="A15" s="12"/>
      <c r="B15" s="5" t="s">
        <v>111</v>
      </c>
      <c r="C15" s="8"/>
    </row>
    <row r="17" spans="1:9" ht="11.5" customHeight="1" x14ac:dyDescent="0.35">
      <c r="A17" s="57" t="s">
        <v>112</v>
      </c>
      <c r="B17" s="57"/>
      <c r="C17" s="41" t="str">
        <f>IF(SUM(COUNTIF(C19:C21,{"A","A-","B+","B","B-","C+","C","T","S"}))+SUM(COUNTIF(G18:G20,{"A","A-","B+","B","B-","C+","C","T","S"}))+SUM(COUNTIF(C18,{"A","A-","B+","B","B-","C+","C","C-","D+","D","D-","T","S","E"}))=7,"Satisfied","Unsatisfied")</f>
        <v>Unsatisfied</v>
      </c>
      <c r="D17" s="41"/>
      <c r="E17" s="41"/>
    </row>
    <row r="18" spans="1:9" ht="11.5" customHeight="1" x14ac:dyDescent="0.35">
      <c r="A18" s="12"/>
      <c r="B18" s="12" t="s">
        <v>79</v>
      </c>
      <c r="C18" s="8"/>
      <c r="D18" s="5"/>
      <c r="E18" s="12" t="s">
        <v>25</v>
      </c>
      <c r="F18" s="12" t="s">
        <v>9</v>
      </c>
      <c r="G18" s="8"/>
    </row>
    <row r="19" spans="1:9" ht="11.5" customHeight="1" x14ac:dyDescent="0.35">
      <c r="A19" s="12" t="s">
        <v>30</v>
      </c>
      <c r="B19" s="5" t="s">
        <v>0</v>
      </c>
      <c r="C19" s="8"/>
      <c r="E19" s="12" t="s">
        <v>24</v>
      </c>
      <c r="F19" s="12" t="s">
        <v>20</v>
      </c>
      <c r="G19" s="8"/>
    </row>
    <row r="20" spans="1:9" ht="11.5" customHeight="1" x14ac:dyDescent="0.35">
      <c r="A20" s="12" t="s">
        <v>32</v>
      </c>
      <c r="B20" s="12" t="s">
        <v>1</v>
      </c>
      <c r="C20" s="8"/>
      <c r="E20" s="12" t="s">
        <v>29</v>
      </c>
      <c r="F20" s="12" t="s">
        <v>13</v>
      </c>
      <c r="G20" s="8"/>
    </row>
    <row r="21" spans="1:9" ht="11.5" customHeight="1" x14ac:dyDescent="0.35">
      <c r="A21" s="12" t="s">
        <v>26</v>
      </c>
      <c r="B21" s="12" t="s">
        <v>7</v>
      </c>
      <c r="C21" s="8"/>
    </row>
    <row r="22" spans="1:9" ht="11.5" customHeight="1" x14ac:dyDescent="0.35">
      <c r="A22" s="12"/>
      <c r="B22" s="12"/>
      <c r="C22" s="10"/>
    </row>
    <row r="23" spans="1:9" ht="11.5" customHeight="1" x14ac:dyDescent="0.35">
      <c r="A23" s="62" t="s">
        <v>59</v>
      </c>
      <c r="B23" s="63"/>
      <c r="C23" s="63"/>
      <c r="D23" s="63"/>
      <c r="E23" s="63"/>
      <c r="F23" s="63"/>
      <c r="G23" s="64"/>
    </row>
    <row r="24" spans="1:9" ht="11.5" customHeight="1" x14ac:dyDescent="0.35">
      <c r="A24" s="65"/>
      <c r="B24" s="66"/>
      <c r="C24" s="66"/>
      <c r="D24" s="66"/>
      <c r="E24" s="66"/>
      <c r="F24" s="66"/>
      <c r="G24" s="67"/>
    </row>
    <row r="25" spans="1:9" ht="11.5" customHeight="1" x14ac:dyDescent="0.35">
      <c r="A25" s="65"/>
      <c r="B25" s="66"/>
      <c r="C25" s="66"/>
      <c r="D25" s="66"/>
      <c r="E25" s="66"/>
      <c r="F25" s="66"/>
      <c r="G25" s="67"/>
    </row>
    <row r="26" spans="1:9" ht="11.5" customHeight="1" x14ac:dyDescent="0.35">
      <c r="A26" s="65"/>
      <c r="B26" s="66"/>
      <c r="C26" s="66"/>
      <c r="D26" s="66"/>
      <c r="E26" s="66"/>
      <c r="F26" s="66"/>
      <c r="G26" s="67"/>
    </row>
    <row r="27" spans="1:9" ht="11.5" customHeight="1" x14ac:dyDescent="0.35">
      <c r="A27" s="65"/>
      <c r="B27" s="66"/>
      <c r="C27" s="66"/>
      <c r="D27" s="66"/>
      <c r="E27" s="66"/>
      <c r="F27" s="66"/>
      <c r="G27" s="67"/>
    </row>
    <row r="28" spans="1:9" ht="11.5" customHeight="1" x14ac:dyDescent="0.35">
      <c r="A28" s="65"/>
      <c r="B28" s="66"/>
      <c r="C28" s="66"/>
      <c r="D28" s="66"/>
      <c r="E28" s="66"/>
      <c r="F28" s="66"/>
      <c r="G28" s="67"/>
    </row>
    <row r="29" spans="1:9" ht="11.5" customHeight="1" x14ac:dyDescent="0.35">
      <c r="A29" s="65"/>
      <c r="B29" s="66"/>
      <c r="C29" s="66"/>
      <c r="D29" s="66"/>
      <c r="E29" s="66"/>
      <c r="F29" s="66"/>
      <c r="G29" s="67"/>
    </row>
    <row r="30" spans="1:9" ht="11.5" customHeight="1" x14ac:dyDescent="0.35">
      <c r="A30" s="65"/>
      <c r="B30" s="66"/>
      <c r="C30" s="66"/>
      <c r="D30" s="66"/>
      <c r="E30" s="66"/>
      <c r="F30" s="66"/>
      <c r="G30" s="67"/>
    </row>
    <row r="31" spans="1:9" ht="11.5" customHeight="1" x14ac:dyDescent="0.35">
      <c r="A31" s="68"/>
      <c r="B31" s="69"/>
      <c r="C31" s="69"/>
      <c r="D31" s="69"/>
      <c r="E31" s="69"/>
      <c r="F31" s="69"/>
      <c r="G31" s="70"/>
      <c r="I31" s="31" t="s">
        <v>80</v>
      </c>
    </row>
    <row r="32" spans="1:9" ht="11.5" customHeight="1" x14ac:dyDescent="0.35">
      <c r="A32" s="2"/>
      <c r="E32" s="2"/>
    </row>
    <row r="33" spans="1:11" ht="11.5" customHeight="1" x14ac:dyDescent="0.35">
      <c r="A33" s="57" t="s">
        <v>57</v>
      </c>
      <c r="B33" s="57"/>
      <c r="C33" s="41" t="str">
        <f>IF(SUM(COUNTIF(C34:C37,{"A","A-","B+","B","B-","C+","C","T","S"}))+SUM(COUNTIF(G34:G36,{"A","A-","B+","B","B-","C+","C","T","S"}))=7,"Satisfied","Unsatisfied")</f>
        <v>Unsatisfied</v>
      </c>
      <c r="D33" s="41"/>
      <c r="E33" s="41"/>
      <c r="I33" s="38" t="s">
        <v>45</v>
      </c>
      <c r="J33" s="40"/>
      <c r="K33" s="39"/>
    </row>
    <row r="34" spans="1:11" ht="11.5" customHeight="1" x14ac:dyDescent="0.35">
      <c r="A34" s="12" t="s">
        <v>27</v>
      </c>
      <c r="B34" s="12" t="s">
        <v>8</v>
      </c>
      <c r="C34" s="8"/>
      <c r="E34" s="12" t="s">
        <v>39</v>
      </c>
      <c r="F34" s="12" t="s">
        <v>56</v>
      </c>
      <c r="G34" s="8"/>
      <c r="I34" s="25" t="s">
        <v>74</v>
      </c>
      <c r="J34" s="26" t="s">
        <v>46</v>
      </c>
      <c r="K34" s="27" t="s">
        <v>47</v>
      </c>
    </row>
    <row r="35" spans="1:11" ht="11.5" customHeight="1" x14ac:dyDescent="0.35">
      <c r="A35" s="12" t="s">
        <v>28</v>
      </c>
      <c r="B35" s="12" t="s">
        <v>10</v>
      </c>
      <c r="C35" s="8"/>
      <c r="E35" s="12" t="s">
        <v>40</v>
      </c>
      <c r="F35" s="12" t="s">
        <v>17</v>
      </c>
      <c r="G35" s="8"/>
      <c r="I35" s="35"/>
      <c r="J35" s="21"/>
      <c r="K35" s="22"/>
    </row>
    <row r="36" spans="1:11" ht="11.5" customHeight="1" x14ac:dyDescent="0.35">
      <c r="A36" s="12" t="s">
        <v>34</v>
      </c>
      <c r="B36" s="12" t="s">
        <v>16</v>
      </c>
      <c r="C36" s="8"/>
      <c r="E36" s="12" t="s">
        <v>38</v>
      </c>
      <c r="F36" s="12" t="s">
        <v>54</v>
      </c>
      <c r="G36" s="8"/>
      <c r="I36" s="35"/>
      <c r="J36" s="21"/>
      <c r="K36" s="22"/>
    </row>
    <row r="37" spans="1:11" ht="11.5" customHeight="1" x14ac:dyDescent="0.35">
      <c r="A37" s="12" t="s">
        <v>33</v>
      </c>
      <c r="B37" s="12" t="s">
        <v>14</v>
      </c>
      <c r="C37" s="8"/>
      <c r="I37" s="35"/>
      <c r="J37" s="21"/>
      <c r="K37" s="22"/>
    </row>
    <row r="38" spans="1:11" ht="11.5" customHeight="1" x14ac:dyDescent="0.35">
      <c r="A38" s="2"/>
      <c r="I38" s="35"/>
      <c r="J38" s="21"/>
      <c r="K38" s="22"/>
    </row>
    <row r="39" spans="1:11" ht="11.5" customHeight="1" x14ac:dyDescent="0.35">
      <c r="A39" s="57" t="s">
        <v>99</v>
      </c>
      <c r="B39" s="57"/>
      <c r="C39" s="41" t="str">
        <f>IF(SUM(COUNTIF(C40:C43,{"A","A-","B+","B","B-","C+","C","T","S"}))+SUM(COUNTIF(G40:G43,{"A","A-","B+","B","B-","C+","C","T","S"}))=8,"Satisfied","Unsatisfied")</f>
        <v>Unsatisfied</v>
      </c>
      <c r="D39" s="41"/>
      <c r="E39" s="41"/>
      <c r="I39" s="35"/>
      <c r="J39" s="21"/>
      <c r="K39" s="22"/>
    </row>
    <row r="40" spans="1:11" ht="11.5" customHeight="1" x14ac:dyDescent="0.35">
      <c r="A40" s="12" t="s">
        <v>91</v>
      </c>
      <c r="B40" s="5" t="s">
        <v>92</v>
      </c>
      <c r="C40" s="8"/>
      <c r="E40" s="12"/>
      <c r="F40" s="12" t="s">
        <v>97</v>
      </c>
      <c r="G40" s="8"/>
      <c r="I40" s="35"/>
      <c r="J40" s="21"/>
      <c r="K40" s="22"/>
    </row>
    <row r="41" spans="1:11" ht="11.5" customHeight="1" x14ac:dyDescent="0.35">
      <c r="A41" s="12" t="s">
        <v>93</v>
      </c>
      <c r="B41" s="12" t="s">
        <v>94</v>
      </c>
      <c r="C41" s="8"/>
      <c r="E41" s="12"/>
      <c r="F41" s="12" t="s">
        <v>36</v>
      </c>
      <c r="G41" s="8"/>
      <c r="I41" s="36"/>
      <c r="J41" s="23"/>
      <c r="K41" s="24"/>
    </row>
    <row r="42" spans="1:11" ht="11.5" customHeight="1" x14ac:dyDescent="0.35">
      <c r="A42" s="12" t="s">
        <v>41</v>
      </c>
      <c r="B42" s="12" t="s">
        <v>55</v>
      </c>
      <c r="C42" s="8"/>
      <c r="E42" s="12" t="s">
        <v>95</v>
      </c>
      <c r="F42" s="5" t="s">
        <v>96</v>
      </c>
      <c r="G42" s="8"/>
    </row>
    <row r="43" spans="1:11" ht="11.5" customHeight="1" x14ac:dyDescent="0.35">
      <c r="A43" s="12" t="s">
        <v>35</v>
      </c>
      <c r="B43" s="12" t="s">
        <v>18</v>
      </c>
      <c r="C43" s="8"/>
      <c r="E43" s="12" t="s">
        <v>37</v>
      </c>
      <c r="F43" s="5" t="s">
        <v>53</v>
      </c>
      <c r="G43" s="8"/>
      <c r="I43" s="38" t="s">
        <v>51</v>
      </c>
      <c r="J43" s="39"/>
    </row>
    <row r="44" spans="1:11" ht="11.5" customHeight="1" x14ac:dyDescent="0.35">
      <c r="A44" s="12"/>
      <c r="B44" s="12"/>
      <c r="C44" s="10"/>
      <c r="I44" s="18" t="s">
        <v>50</v>
      </c>
      <c r="J44" s="20" t="s">
        <v>76</v>
      </c>
    </row>
    <row r="45" spans="1:11" ht="11.5" customHeight="1" x14ac:dyDescent="0.35">
      <c r="A45" s="57" t="s">
        <v>100</v>
      </c>
      <c r="B45" s="57"/>
      <c r="C45" s="41" t="str">
        <f>IF(SUM(COUNTIF(C46:C48,{"A","A-","B+","B","B-","C+","C","T","S"}))+SUM(COUNTIF(G46:G47,{"A","A-","B+","B","B-","C+","C","C-","D+","D","D-","T","S","E"}))=5,"Satisfied","Unsatisfied")</f>
        <v>Unsatisfied</v>
      </c>
      <c r="D45" s="41"/>
      <c r="E45" s="41"/>
      <c r="I45" s="29" t="s">
        <v>52</v>
      </c>
      <c r="J45" s="22">
        <f>SUM(COUNTIF(C9:C15,{"A","A-","B+","B","B-","C+","C","C-","D+","D","D-","T","S","E"}))+SUM(COUNTIF(G9:G14,{"A","A-","B+","B","B-","C+","C","C-","D+","D","D-","T","S","E"}))+SUM(COUNTIF(C18,{"A","A-","B+","B","B-","C+","C","C-","D+","D","D-","T","S","E"}))+SUM(COUNTIF(C19:C21,{"A","A-","B+","B","B-","C+","C","T","S"}))+SUM(COUNTIF(G18:G20,{"A","A-","B+","B","B-","C+","C","T","S"}))+SUM(COUNTIF(C34:C48,{"A","A-","B+","B","B-","C+","C","T","S"}))+SUM(COUNTIF(G34:G43,{"A","A-","B+","B","B-","C+","C","T","S"}))+SUM(COUNTIF(G46:G47,{"A","A-","B+","B","B-","C+","C","C-","D+","D","D-","T","S","E"}))+IF(SUM(COUNTIF(C10,{"C-","D+","D","D-","E"}))+SUM(COUNTIF(C18,{"C-","D+","D","D-","E"}))=2,-1,0)</f>
        <v>0</v>
      </c>
    </row>
    <row r="46" spans="1:11" ht="11.5" customHeight="1" x14ac:dyDescent="0.35">
      <c r="A46" s="12"/>
      <c r="B46" s="12" t="s">
        <v>19</v>
      </c>
      <c r="C46" s="8"/>
      <c r="E46" s="12"/>
      <c r="F46" s="12" t="s">
        <v>15</v>
      </c>
      <c r="G46" s="8"/>
      <c r="I46" s="29" t="s">
        <v>75</v>
      </c>
      <c r="J46" s="22">
        <f>SUM(COUNTIF(C9:C21,{"A","A-","B+","B","B-","C+","C","C-","D+","D","D-","T","S","E","F"}))+SUM(COUNTIF(G9:G20,{"A","A-","B+","B","B-","C+","C","C-","D+","D","D-","T","S","E","F"}))+SUM(COUNTIF(C34:C48,{"A","A-","B+","B","B-","C+","C","C-","D+","D","D-","T","S","E","F"}))+SUM(COUNTIF(G34:G47,{"A","A-","B+","B","B-","C+","C","C-","D+","D","D-","T","S","E","F"}))-J45</f>
        <v>0</v>
      </c>
    </row>
    <row r="47" spans="1:11" ht="11.5" customHeight="1" x14ac:dyDescent="0.35">
      <c r="A47" s="12"/>
      <c r="B47" s="12" t="s">
        <v>98</v>
      </c>
      <c r="C47" s="8"/>
      <c r="E47" s="12"/>
      <c r="F47" s="12" t="s">
        <v>15</v>
      </c>
      <c r="G47" s="8"/>
      <c r="I47" s="30" t="s">
        <v>49</v>
      </c>
      <c r="J47" s="24">
        <f>40-(COUNTBLANK(C9:C15)+COUNTBLANK(C18:C21)+COUNTBLANK(G9:G14)+COUNTBLANK(G18:G20)+COUNTBLANK(C34:C37)+COUNTBLANK(G34:G36)+COUNTBLANK(C40:C43)+COUNTBLANK(G40:G43)+COUNTBLANK(C46:C48)+COUNTBLANK(G46:G47))-J45-J46</f>
        <v>0</v>
      </c>
    </row>
    <row r="48" spans="1:11" ht="11.5" customHeight="1" x14ac:dyDescent="0.35">
      <c r="A48" s="12"/>
      <c r="B48" s="12" t="s">
        <v>98</v>
      </c>
      <c r="C48" s="8"/>
    </row>
    <row r="49" spans="1:10" ht="11.5" customHeight="1" x14ac:dyDescent="0.35">
      <c r="A49" s="2"/>
      <c r="C49" s="2"/>
      <c r="I49" s="5" t="s">
        <v>77</v>
      </c>
    </row>
    <row r="50" spans="1:10" ht="11.5" customHeight="1" x14ac:dyDescent="0.35">
      <c r="A50" s="44" t="s">
        <v>113</v>
      </c>
      <c r="B50" s="45"/>
      <c r="C50" s="45"/>
      <c r="D50" s="45"/>
      <c r="E50" s="45"/>
      <c r="F50" s="45"/>
      <c r="G50" s="46"/>
    </row>
    <row r="51" spans="1:10" ht="11.5" customHeight="1" x14ac:dyDescent="0.35">
      <c r="A51" s="47"/>
      <c r="B51" s="48"/>
      <c r="C51" s="48"/>
      <c r="D51" s="48"/>
      <c r="E51" s="48"/>
      <c r="F51" s="48"/>
      <c r="G51" s="49"/>
    </row>
    <row r="52" spans="1:10" ht="11.5" customHeight="1" x14ac:dyDescent="0.35">
      <c r="A52" s="47"/>
      <c r="B52" s="48"/>
      <c r="C52" s="48"/>
      <c r="D52" s="48"/>
      <c r="E52" s="48"/>
      <c r="F52" s="48"/>
      <c r="G52" s="49"/>
    </row>
    <row r="53" spans="1:10" ht="11.5" customHeight="1" x14ac:dyDescent="0.35">
      <c r="A53" s="47"/>
      <c r="B53" s="48"/>
      <c r="C53" s="48"/>
      <c r="D53" s="48"/>
      <c r="E53" s="48"/>
      <c r="F53" s="48"/>
      <c r="G53" s="49"/>
    </row>
    <row r="54" spans="1:10" ht="11.5" customHeight="1" x14ac:dyDescent="0.35">
      <c r="A54" s="47"/>
      <c r="B54" s="48"/>
      <c r="C54" s="48"/>
      <c r="D54" s="48"/>
      <c r="E54" s="48"/>
      <c r="F54" s="48"/>
      <c r="G54" s="49"/>
    </row>
    <row r="55" spans="1:10" ht="11.5" customHeight="1" x14ac:dyDescent="0.35">
      <c r="A55" s="54"/>
      <c r="B55" s="55"/>
      <c r="C55" s="55"/>
      <c r="D55" s="55"/>
      <c r="E55" s="55"/>
      <c r="F55" s="55"/>
      <c r="G55" s="56"/>
      <c r="I55" s="3"/>
      <c r="J55" s="3"/>
    </row>
    <row r="56" spans="1:10" ht="11.5" customHeight="1" x14ac:dyDescent="0.35">
      <c r="A56" s="47" t="s">
        <v>58</v>
      </c>
      <c r="B56" s="48"/>
      <c r="C56" s="48"/>
      <c r="D56" s="48"/>
      <c r="E56" s="48"/>
      <c r="F56" s="48"/>
      <c r="G56" s="49"/>
      <c r="I56" s="3"/>
      <c r="J56" s="3"/>
    </row>
    <row r="57" spans="1:10" ht="11.5" customHeight="1" x14ac:dyDescent="0.35">
      <c r="A57" s="47"/>
      <c r="B57" s="48"/>
      <c r="C57" s="48"/>
      <c r="D57" s="48"/>
      <c r="E57" s="48"/>
      <c r="F57" s="48"/>
      <c r="G57" s="49"/>
    </row>
    <row r="58" spans="1:10" ht="11.5" customHeight="1" x14ac:dyDescent="0.35">
      <c r="A58" s="50"/>
      <c r="B58" s="51"/>
      <c r="C58" s="51"/>
      <c r="D58" s="51"/>
      <c r="E58" s="51"/>
      <c r="F58" s="51"/>
      <c r="G58" s="52"/>
    </row>
    <row r="59" spans="1:10" ht="11.5" customHeight="1" x14ac:dyDescent="0.35">
      <c r="A59" s="2"/>
      <c r="E59" s="2"/>
    </row>
    <row r="60" spans="1:10" ht="11.5" customHeight="1" x14ac:dyDescent="0.35">
      <c r="A60" s="2"/>
      <c r="E60" s="2"/>
    </row>
    <row r="61" spans="1:10" ht="11.5" customHeight="1" x14ac:dyDescent="0.35">
      <c r="E61" s="2"/>
    </row>
    <row r="62" spans="1:10" ht="11.5" customHeight="1" x14ac:dyDescent="0.35">
      <c r="A62" s="53" t="s">
        <v>60</v>
      </c>
      <c r="B62" s="53"/>
      <c r="C62" s="53"/>
      <c r="D62" s="53"/>
      <c r="E62" s="53"/>
      <c r="F62" s="53"/>
      <c r="G62" s="53"/>
    </row>
    <row r="63" spans="1:10" ht="11.5" customHeight="1" x14ac:dyDescent="0.35">
      <c r="A63" s="16"/>
      <c r="B63" s="16"/>
      <c r="C63" s="16"/>
      <c r="D63" s="16"/>
      <c r="E63" s="16"/>
      <c r="F63" s="16"/>
      <c r="G63" s="16"/>
    </row>
    <row r="64" spans="1:10" ht="11.5" customHeight="1" x14ac:dyDescent="0.35">
      <c r="A64" s="58" t="s">
        <v>64</v>
      </c>
      <c r="B64" s="58"/>
      <c r="C64" s="2"/>
      <c r="E64" s="2"/>
      <c r="G64" s="2"/>
    </row>
    <row r="65" spans="1:7" ht="11.5" customHeight="1" x14ac:dyDescent="0.25">
      <c r="A65" s="61" t="s">
        <v>104</v>
      </c>
      <c r="B65" s="61"/>
      <c r="C65" s="61"/>
      <c r="D65" s="61"/>
      <c r="E65" s="61"/>
      <c r="F65" s="61"/>
      <c r="G65" s="61"/>
    </row>
    <row r="66" spans="1:7" ht="11.5" customHeight="1" x14ac:dyDescent="0.25">
      <c r="A66" s="13"/>
      <c r="B66" s="13"/>
      <c r="C66" s="13"/>
      <c r="D66" s="13"/>
      <c r="E66" s="13"/>
      <c r="F66" s="13"/>
      <c r="G66" s="13"/>
    </row>
    <row r="67" spans="1:7" ht="11.5" customHeight="1" x14ac:dyDescent="0.35">
      <c r="A67" s="58" t="s">
        <v>66</v>
      </c>
      <c r="B67" s="58"/>
    </row>
    <row r="68" spans="1:7" ht="11.5" customHeight="1" x14ac:dyDescent="0.25">
      <c r="A68" s="61" t="s">
        <v>105</v>
      </c>
      <c r="B68" s="61"/>
      <c r="C68" s="61"/>
      <c r="D68" s="61"/>
      <c r="E68" s="61"/>
      <c r="F68" s="61"/>
      <c r="G68" s="61"/>
    </row>
    <row r="70" spans="1:7" ht="11.5" customHeight="1" x14ac:dyDescent="0.35">
      <c r="A70" s="58" t="s">
        <v>69</v>
      </c>
      <c r="B70" s="58"/>
    </row>
    <row r="71" spans="1:7" ht="11.5" customHeight="1" x14ac:dyDescent="0.25">
      <c r="A71" s="60" t="s">
        <v>108</v>
      </c>
      <c r="B71" s="60"/>
      <c r="C71" s="60"/>
      <c r="D71" s="60"/>
      <c r="E71" s="60"/>
      <c r="F71" s="60"/>
      <c r="G71" s="60"/>
    </row>
    <row r="72" spans="1:7" ht="11.5" customHeight="1" x14ac:dyDescent="0.25">
      <c r="A72" s="15"/>
      <c r="B72" s="15"/>
      <c r="C72" s="17"/>
      <c r="D72" s="15"/>
      <c r="E72" s="15"/>
      <c r="F72" s="15"/>
      <c r="G72" s="17"/>
    </row>
    <row r="73" spans="1:7" ht="11.5" customHeight="1" x14ac:dyDescent="0.35">
      <c r="A73" s="53" t="s">
        <v>22</v>
      </c>
      <c r="B73" s="53"/>
      <c r="C73" s="53"/>
      <c r="D73" s="53"/>
      <c r="E73" s="53"/>
      <c r="F73" s="53"/>
      <c r="G73" s="53"/>
    </row>
    <row r="74" spans="1:7" ht="11.5" customHeight="1" x14ac:dyDescent="0.35">
      <c r="A74" s="2"/>
    </row>
    <row r="75" spans="1:7" ht="11.5" customHeight="1" x14ac:dyDescent="0.35">
      <c r="A75" s="42" t="s">
        <v>61</v>
      </c>
      <c r="B75" s="42"/>
      <c r="C75" s="42"/>
      <c r="D75" s="42"/>
      <c r="E75" s="42"/>
      <c r="F75" s="42"/>
      <c r="G75" s="42"/>
    </row>
    <row r="76" spans="1:7" ht="11.5" customHeight="1" x14ac:dyDescent="0.35">
      <c r="A76" s="42"/>
      <c r="B76" s="42"/>
      <c r="C76" s="42"/>
      <c r="D76" s="42"/>
      <c r="E76" s="42"/>
      <c r="F76" s="42"/>
      <c r="G76" s="42"/>
    </row>
    <row r="77" spans="1:7" ht="11.5" customHeight="1" x14ac:dyDescent="0.35">
      <c r="A77" s="42"/>
      <c r="B77" s="42"/>
      <c r="C77" s="42"/>
      <c r="D77" s="42"/>
      <c r="E77" s="42"/>
      <c r="F77" s="42"/>
      <c r="G77" s="42"/>
    </row>
    <row r="79" spans="1:7" ht="11.5" customHeight="1" x14ac:dyDescent="0.35">
      <c r="A79" s="42" t="s">
        <v>114</v>
      </c>
      <c r="B79" s="42"/>
      <c r="C79" s="42"/>
      <c r="D79" s="42"/>
      <c r="E79" s="42"/>
      <c r="F79" s="42"/>
      <c r="G79" s="42"/>
    </row>
    <row r="80" spans="1:7" ht="11.5" customHeight="1" x14ac:dyDescent="0.35">
      <c r="A80" s="42"/>
      <c r="B80" s="42"/>
      <c r="C80" s="42"/>
      <c r="D80" s="42"/>
      <c r="E80" s="42"/>
      <c r="F80" s="42"/>
      <c r="G80" s="42"/>
    </row>
    <row r="81" spans="1:7" ht="11.5" customHeight="1" x14ac:dyDescent="0.35">
      <c r="A81" s="3"/>
      <c r="B81" s="3"/>
      <c r="C81" s="14"/>
      <c r="D81" s="3"/>
      <c r="E81" s="3"/>
      <c r="F81" s="3"/>
      <c r="G81" s="14"/>
    </row>
    <row r="82" spans="1:7" ht="11.5" customHeight="1" x14ac:dyDescent="0.35">
      <c r="A82" s="42" t="s">
        <v>115</v>
      </c>
      <c r="B82" s="42"/>
      <c r="C82" s="42"/>
      <c r="D82" s="42"/>
      <c r="E82" s="42"/>
      <c r="F82" s="42"/>
      <c r="G82" s="42"/>
    </row>
    <row r="83" spans="1:7" ht="11.5" customHeight="1" x14ac:dyDescent="0.35">
      <c r="A83" s="42"/>
      <c r="B83" s="42"/>
      <c r="C83" s="42"/>
      <c r="D83" s="42"/>
      <c r="E83" s="42"/>
      <c r="F83" s="42"/>
      <c r="G83" s="42"/>
    </row>
    <row r="84" spans="1:7" ht="11.5" customHeight="1" x14ac:dyDescent="0.35">
      <c r="A84" s="42"/>
      <c r="B84" s="42"/>
      <c r="C84" s="42"/>
      <c r="D84" s="42"/>
      <c r="E84" s="42"/>
      <c r="F84" s="42"/>
      <c r="G84" s="42"/>
    </row>
    <row r="85" spans="1:7" ht="11.5" customHeight="1" x14ac:dyDescent="0.35">
      <c r="A85" s="42"/>
      <c r="B85" s="42"/>
      <c r="C85" s="42"/>
      <c r="D85" s="42"/>
      <c r="E85" s="42"/>
      <c r="F85" s="42"/>
      <c r="G85" s="42"/>
    </row>
    <row r="86" spans="1:7" ht="11.5" customHeight="1" x14ac:dyDescent="0.35">
      <c r="A86" s="42"/>
      <c r="B86" s="42"/>
      <c r="C86" s="42"/>
      <c r="D86" s="42"/>
      <c r="E86" s="42"/>
      <c r="F86" s="42"/>
      <c r="G86" s="42"/>
    </row>
    <row r="88" spans="1:7" ht="11.5" customHeight="1" x14ac:dyDescent="0.35">
      <c r="A88" s="43" t="s">
        <v>43</v>
      </c>
      <c r="B88" s="43"/>
      <c r="C88" s="43"/>
      <c r="D88" s="43"/>
      <c r="E88" s="43"/>
      <c r="F88" s="43"/>
      <c r="G88" s="43"/>
    </row>
    <row r="89" spans="1:7" ht="11.5" customHeight="1" x14ac:dyDescent="0.35">
      <c r="A89" s="43"/>
      <c r="B89" s="43"/>
      <c r="C89" s="43"/>
      <c r="D89" s="43"/>
      <c r="E89" s="43"/>
      <c r="F89" s="43"/>
      <c r="G89" s="43"/>
    </row>
    <row r="91" spans="1:7" ht="11.5" customHeight="1" x14ac:dyDescent="0.35">
      <c r="A91" s="42" t="s">
        <v>63</v>
      </c>
      <c r="B91" s="42"/>
      <c r="C91" s="42"/>
      <c r="D91" s="42"/>
      <c r="E91" s="42"/>
      <c r="F91" s="42"/>
      <c r="G91" s="42"/>
    </row>
    <row r="92" spans="1:7" ht="11.5" customHeight="1" x14ac:dyDescent="0.35">
      <c r="A92" s="42"/>
      <c r="B92" s="42"/>
      <c r="C92" s="42"/>
      <c r="D92" s="42"/>
      <c r="E92" s="42"/>
      <c r="F92" s="42"/>
      <c r="G92" s="42"/>
    </row>
    <row r="94" spans="1:7" ht="11.5" customHeight="1" x14ac:dyDescent="0.35">
      <c r="A94" s="43" t="s">
        <v>44</v>
      </c>
      <c r="B94" s="43"/>
      <c r="C94" s="43"/>
      <c r="D94" s="43"/>
      <c r="E94" s="43"/>
      <c r="F94" s="43"/>
      <c r="G94" s="43"/>
    </row>
    <row r="96" spans="1:7" ht="11.5" customHeight="1" x14ac:dyDescent="0.35">
      <c r="A96" s="42" t="s">
        <v>68</v>
      </c>
      <c r="B96" s="42"/>
      <c r="C96" s="42"/>
      <c r="D96" s="42"/>
      <c r="E96" s="42"/>
      <c r="F96" s="42"/>
      <c r="G96" s="42"/>
    </row>
    <row r="97" spans="1:7" ht="11.5" customHeight="1" x14ac:dyDescent="0.35">
      <c r="A97" s="42"/>
      <c r="B97" s="42"/>
      <c r="C97" s="42"/>
      <c r="D97" s="42"/>
      <c r="E97" s="42"/>
      <c r="F97" s="42"/>
      <c r="G97" s="42"/>
    </row>
    <row r="99" spans="1:7" ht="11.5" customHeight="1" x14ac:dyDescent="0.35">
      <c r="A99" s="42" t="s">
        <v>70</v>
      </c>
      <c r="B99" s="42"/>
      <c r="C99" s="42"/>
      <c r="D99" s="42"/>
      <c r="E99" s="42"/>
      <c r="F99" s="42"/>
      <c r="G99" s="42"/>
    </row>
    <row r="100" spans="1:7" ht="11.5" customHeight="1" x14ac:dyDescent="0.35">
      <c r="A100" s="42"/>
      <c r="B100" s="42"/>
      <c r="C100" s="42"/>
      <c r="D100" s="42"/>
      <c r="E100" s="42"/>
      <c r="F100" s="42"/>
      <c r="G100" s="42"/>
    </row>
    <row r="101" spans="1:7" ht="11.5" customHeight="1" x14ac:dyDescent="0.35">
      <c r="A101" s="2"/>
      <c r="E101" s="2"/>
    </row>
    <row r="102" spans="1:7" ht="11.5" customHeight="1" x14ac:dyDescent="0.35">
      <c r="A102" s="42" t="s">
        <v>71</v>
      </c>
      <c r="B102" s="42"/>
      <c r="C102" s="42"/>
      <c r="D102" s="42"/>
      <c r="E102" s="42"/>
      <c r="F102" s="42"/>
      <c r="G102" s="42"/>
    </row>
    <row r="103" spans="1:7" ht="11.5" customHeight="1" x14ac:dyDescent="0.35">
      <c r="A103" s="42"/>
      <c r="B103" s="42"/>
      <c r="C103" s="42"/>
      <c r="D103" s="42"/>
      <c r="E103" s="42"/>
      <c r="F103" s="42"/>
      <c r="G103" s="42"/>
    </row>
    <row r="104" spans="1:7" ht="11.5" customHeight="1" x14ac:dyDescent="0.35">
      <c r="A104" s="42"/>
      <c r="B104" s="42"/>
      <c r="C104" s="42"/>
      <c r="D104" s="42"/>
      <c r="E104" s="42"/>
      <c r="F104" s="42"/>
      <c r="G104" s="42"/>
    </row>
    <row r="106" spans="1:7" ht="11.5" customHeight="1" x14ac:dyDescent="0.35">
      <c r="A106" s="43" t="s">
        <v>73</v>
      </c>
      <c r="B106" s="43"/>
      <c r="C106" s="43"/>
      <c r="D106" s="43"/>
      <c r="E106" s="43"/>
      <c r="F106" s="43"/>
      <c r="G106" s="43"/>
    </row>
    <row r="107" spans="1:7" ht="11.5" customHeight="1" x14ac:dyDescent="0.35">
      <c r="A107" s="43"/>
      <c r="B107" s="43"/>
      <c r="C107" s="43"/>
      <c r="D107" s="43"/>
      <c r="E107" s="43"/>
      <c r="F107" s="43"/>
      <c r="G107" s="43"/>
    </row>
    <row r="108" spans="1:7" ht="11.5" customHeight="1" x14ac:dyDescent="0.35">
      <c r="A108" s="3"/>
      <c r="B108" s="3"/>
      <c r="C108" s="14"/>
      <c r="D108" s="3"/>
      <c r="E108" s="3"/>
      <c r="F108" s="3"/>
      <c r="G108" s="14"/>
    </row>
    <row r="109" spans="1:7" ht="11.5" customHeight="1" x14ac:dyDescent="0.35">
      <c r="A109" s="43" t="s">
        <v>72</v>
      </c>
      <c r="B109" s="43"/>
      <c r="C109" s="43"/>
      <c r="D109" s="43"/>
      <c r="E109" s="43"/>
      <c r="F109" s="43"/>
      <c r="G109" s="43"/>
    </row>
    <row r="110" spans="1:7" ht="11.5" customHeight="1" x14ac:dyDescent="0.35">
      <c r="A110" s="43"/>
      <c r="B110" s="43"/>
      <c r="C110" s="43"/>
      <c r="D110" s="43"/>
      <c r="E110" s="43"/>
      <c r="F110" s="43"/>
      <c r="G110" s="43"/>
    </row>
    <row r="111" spans="1:7" ht="11.5" customHeight="1" x14ac:dyDescent="0.35">
      <c r="A111" s="43"/>
      <c r="B111" s="43"/>
      <c r="C111" s="43"/>
      <c r="D111" s="43"/>
      <c r="E111" s="43"/>
      <c r="F111" s="43"/>
      <c r="G111" s="43"/>
    </row>
    <row r="112" spans="1:7" ht="11.5" customHeight="1" x14ac:dyDescent="0.35">
      <c r="A112" s="5"/>
      <c r="B112" s="5"/>
      <c r="C112" s="10"/>
      <c r="D112" s="5"/>
      <c r="E112" s="5"/>
      <c r="F112" s="5"/>
      <c r="G112" s="10"/>
    </row>
    <row r="113" spans="1:7" ht="11.5" customHeight="1" x14ac:dyDescent="0.35">
      <c r="A113" s="5"/>
      <c r="B113" s="5"/>
      <c r="C113" s="10"/>
      <c r="D113" s="5"/>
      <c r="E113" s="5"/>
      <c r="F113" s="5"/>
      <c r="G113" s="10"/>
    </row>
    <row r="114" spans="1:7" ht="11.5" customHeight="1" x14ac:dyDescent="0.35">
      <c r="A114" s="5"/>
      <c r="B114" s="5"/>
      <c r="C114" s="10"/>
      <c r="D114" s="5"/>
      <c r="E114" s="5"/>
      <c r="F114" s="5"/>
      <c r="G114" s="10"/>
    </row>
    <row r="115" spans="1:7" ht="11.5" customHeight="1" x14ac:dyDescent="0.35">
      <c r="A115" s="5"/>
      <c r="B115" s="5"/>
      <c r="C115" s="10"/>
      <c r="D115" s="5"/>
      <c r="E115" s="5"/>
      <c r="F115" s="5"/>
      <c r="G115" s="10"/>
    </row>
    <row r="116" spans="1:7" ht="11.5" customHeight="1" x14ac:dyDescent="0.35">
      <c r="A116" s="5"/>
      <c r="B116" s="5"/>
      <c r="C116" s="10"/>
      <c r="D116" s="5"/>
      <c r="E116" s="5"/>
      <c r="F116" s="5"/>
      <c r="G116" s="10"/>
    </row>
    <row r="117" spans="1:7" ht="11.5" customHeight="1" x14ac:dyDescent="0.35">
      <c r="A117" s="5"/>
      <c r="B117" s="5"/>
      <c r="C117" s="10"/>
      <c r="D117" s="5"/>
      <c r="E117" s="5"/>
      <c r="F117" s="5"/>
      <c r="G117" s="10"/>
    </row>
  </sheetData>
  <mergeCells count="43">
    <mergeCell ref="A99:G100"/>
    <mergeCell ref="A102:G104"/>
    <mergeCell ref="A106:G107"/>
    <mergeCell ref="A109:G111"/>
    <mergeCell ref="A82:G86"/>
    <mergeCell ref="A88:G89"/>
    <mergeCell ref="A1:G1"/>
    <mergeCell ref="A4:G4"/>
    <mergeCell ref="A3:G3"/>
    <mergeCell ref="A2:G2"/>
    <mergeCell ref="F6:G6"/>
    <mergeCell ref="B6:C6"/>
    <mergeCell ref="A7:C7"/>
    <mergeCell ref="E7:G7"/>
    <mergeCell ref="A73:G73"/>
    <mergeCell ref="A71:G71"/>
    <mergeCell ref="A65:G65"/>
    <mergeCell ref="A67:B67"/>
    <mergeCell ref="A68:G68"/>
    <mergeCell ref="C8:E8"/>
    <mergeCell ref="C17:E17"/>
    <mergeCell ref="A33:B33"/>
    <mergeCell ref="C33:E33"/>
    <mergeCell ref="C39:E39"/>
    <mergeCell ref="A39:B39"/>
    <mergeCell ref="A23:G31"/>
    <mergeCell ref="A8:B8"/>
    <mergeCell ref="A17:B17"/>
    <mergeCell ref="I43:J43"/>
    <mergeCell ref="I33:K33"/>
    <mergeCell ref="C45:E45"/>
    <mergeCell ref="A96:G97"/>
    <mergeCell ref="A91:G92"/>
    <mergeCell ref="A94:G94"/>
    <mergeCell ref="A79:G80"/>
    <mergeCell ref="A75:G77"/>
    <mergeCell ref="A50:G54"/>
    <mergeCell ref="A56:G58"/>
    <mergeCell ref="A62:G62"/>
    <mergeCell ref="A55:G55"/>
    <mergeCell ref="A45:B45"/>
    <mergeCell ref="A70:B70"/>
    <mergeCell ref="A64:B64"/>
  </mergeCells>
  <conditionalFormatting sqref="C8:E8">
    <cfRule type="cellIs" dxfId="9" priority="3" operator="equal">
      <formula>"Unsatisfied"</formula>
    </cfRule>
    <cfRule type="cellIs" dxfId="8" priority="4" operator="equal">
      <formula>"Satisfied"</formula>
    </cfRule>
  </conditionalFormatting>
  <conditionalFormatting sqref="C17:E17">
    <cfRule type="cellIs" dxfId="7" priority="1" operator="equal">
      <formula>"Unsatisfied"</formula>
    </cfRule>
    <cfRule type="cellIs" dxfId="6" priority="2" operator="equal">
      <formula>"Satisfied"</formula>
    </cfRule>
  </conditionalFormatting>
  <conditionalFormatting sqref="C33:E33">
    <cfRule type="cellIs" dxfId="5" priority="13" operator="equal">
      <formula>"Unsatisfied"</formula>
    </cfRule>
    <cfRule type="cellIs" dxfId="4" priority="14" operator="equal">
      <formula>"Satisfied"</formula>
    </cfRule>
  </conditionalFormatting>
  <conditionalFormatting sqref="C39:E39">
    <cfRule type="cellIs" dxfId="3" priority="11" operator="equal">
      <formula>"Unsatisfied"</formula>
    </cfRule>
    <cfRule type="cellIs" dxfId="2" priority="12" operator="equal">
      <formula>"Satisfied"</formula>
    </cfRule>
  </conditionalFormatting>
  <conditionalFormatting sqref="C45:E45">
    <cfRule type="cellIs" dxfId="1" priority="9" operator="equal">
      <formula>"Unsatisfied"</formula>
    </cfRule>
    <cfRule type="cellIs" dxfId="0" priority="10" operator="equal">
      <formula>"Satisfied"</formula>
    </cfRule>
  </conditionalFormatting>
  <dataValidations count="28">
    <dataValidation type="list" allowBlank="1" showInputMessage="1" showErrorMessage="1" sqref="E41" xr:uid="{00000000-0002-0000-0000-000000000000}">
      <formula1>"--, FIN 372, ECO 338"</formula1>
    </dataValidation>
    <dataValidation type="list" allowBlank="1" showInputMessage="1" showErrorMessage="1" sqref="E40" xr:uid="{00000000-0002-0000-0000-000001000000}">
      <formula1>"--, FIN 337, ECO 335"</formula1>
    </dataValidation>
    <dataValidation type="list" allowBlank="1" showInputMessage="1" sqref="A15" xr:uid="{00000000-0002-0000-0000-000002000000}">
      <formula1>"--, PHI 101, PHI 150, PHI 180"</formula1>
    </dataValidation>
    <dataValidation type="list" errorStyle="information" allowBlank="1" showInputMessage="1" sqref="A10" xr:uid="{00000000-0002-0000-0000-000003000000}">
      <formula1>"--, MAT 113, MAT 115, MAT 131"</formula1>
    </dataValidation>
    <dataValidation type="list" allowBlank="1" showInputMessage="1" sqref="A18" xr:uid="{00000000-0002-0000-0000-000004000000}">
      <formula1>"--, MAT 143, MAT 161"</formula1>
    </dataValidation>
    <dataValidation type="list" allowBlank="1" showInputMessage="1" sqref="A14" xr:uid="{00000000-0002-0000-0000-000005000000}">
      <formula1>"--, CSC 112, GEO 104"</formula1>
    </dataValidation>
    <dataValidation type="list" allowBlank="1" showInputMessage="1" sqref="A13" xr:uid="{00000000-0002-0000-0000-000006000000}">
      <formula1>"--, SPK 208, SPK 230"</formula1>
    </dataValidation>
    <dataValidation type="list" allowBlank="1" showInputMessage="1" sqref="A11" xr:uid="{00000000-0002-0000-0000-000007000000}">
      <formula1>"--, WRT 120, WRT 123"</formula1>
    </dataValidation>
    <dataValidation type="list" allowBlank="1" showInputMessage="1" showErrorMessage="1" sqref="J35:J41" xr:uid="{00000000-0002-0000-0000-000008000000}">
      <formula1>"1,2,3,4"</formula1>
    </dataValidation>
    <dataValidation type="list" allowBlank="1" showInputMessage="1" showErrorMessage="1" sqref="F10" xr:uid="{00000000-0002-0000-0000-00000A000000}">
      <formula1>"Science Elective, Free Elective (GE Req. Waived)"</formula1>
    </dataValidation>
    <dataValidation type="list" allowBlank="1" showInputMessage="1" showErrorMessage="1" sqref="B14" xr:uid="{00000000-0002-0000-0000-00000B000000}">
      <formula1>"CSC 112 or GEO 104, Free Elective (GE Req. Waived)"</formula1>
    </dataValidation>
    <dataValidation type="list" allowBlank="1" showInputMessage="1" showErrorMessage="1" sqref="B9" xr:uid="{00000000-0002-0000-0000-00000C000000}">
      <formula1>"First Year Experience, Free Elective (GE Req. Waived)"</formula1>
    </dataValidation>
    <dataValidation type="list" allowBlank="1" showInputMessage="1" showErrorMessage="1" sqref="B11" xr:uid="{00000000-0002-0000-0000-00000D000000}">
      <formula1>"Eff. Writing I (WRT 120 or 123), Free Elective (GE Req. Waived)"</formula1>
    </dataValidation>
    <dataValidation type="list" allowBlank="1" showInputMessage="1" showErrorMessage="1" sqref="B12" xr:uid="{00000000-0002-0000-0000-00000E000000}">
      <formula1>"Any 200 level WRT course, Free Elective (GE Req. Waived)"</formula1>
    </dataValidation>
    <dataValidation type="list" allowBlank="1" showInputMessage="1" showErrorMessage="1" sqref="B13" xr:uid="{00000000-0002-0000-0000-00000F000000}">
      <formula1>"SPK 208 or 230 (S), Free Elective (GE Req. Waived)"</formula1>
    </dataValidation>
    <dataValidation type="list" allowBlank="1" showInputMessage="1" showErrorMessage="1" sqref="B19" xr:uid="{00000000-0002-0000-0000-000010000000}">
      <formula1>"Principles of Macroeconomics, Free Elective (GE Req. Waived)"</formula1>
    </dataValidation>
    <dataValidation type="list" allowBlank="1" showInputMessage="1" sqref="K35:K41" xr:uid="{00000000-0002-0000-0000-000011000000}">
      <formula1>"--,A,A-,B+,B,B-,C+,C,C-,D+,D,D-,T,S,E,Fall,Spring,Summer,Winter"</formula1>
    </dataValidation>
    <dataValidation type="list" allowBlank="1" showInputMessage="1" sqref="C22" xr:uid="{00000000-0002-0000-0000-000012000000}">
      <formula1>"--,A,A-,B+,B,B-,C+,C,T,S,Fall,Spring,Summer,Winter"</formula1>
    </dataValidation>
    <dataValidation type="list" allowBlank="1" showInputMessage="1" showErrorMessage="1" sqref="F18" xr:uid="{00000000-0002-0000-0000-000013000000}">
      <formula1>"Business Analytics I, ECO 251 waived"</formula1>
    </dataValidation>
    <dataValidation type="list" allowBlank="1" showInputMessage="1" showErrorMessage="1" sqref="B18" xr:uid="{00000000-0002-0000-0000-000014000000}">
      <formula1>"Calculus – MAT 143 or 161, Free Elective (GE Req. Waived)"</formula1>
    </dataValidation>
    <dataValidation type="list" allowBlank="1" showInputMessage="1" sqref="G40:G43 C34:C37 G34:G36 C40:C44 C46:C48 G46:G47 C9:C15 G9:G14 C18:C21 G18:G20" xr:uid="{00000000-0002-0000-0000-000015000000}">
      <formula1>"--,Fall,Spring,Summer,Winter,A,A-,B+,B,B-,C+,C,C-,D+,D,D-,T,S,E,X,CA"</formula1>
    </dataValidation>
    <dataValidation allowBlank="1" showInputMessage="1" sqref="A9" xr:uid="{00000000-0002-0000-0000-000016000000}"/>
    <dataValidation type="list" allowBlank="1" showInputMessage="1" showErrorMessage="1" sqref="F9" xr:uid="{00000000-0002-0000-0000-000017000000}">
      <formula1>"Social Science Elective (Excl. ECO), Free Elective (GE Req. Waived)"</formula1>
    </dataValidation>
    <dataValidation type="list" allowBlank="1" showInputMessage="1" showErrorMessage="1" sqref="F11" xr:uid="{00000000-0002-0000-0000-000018000000}">
      <formula1>"Humanities Elective (Excl. PHI), Free Elective (GE Req. Waived)"</formula1>
    </dataValidation>
    <dataValidation type="list" allowBlank="1" showInputMessage="1" showErrorMessage="1" sqref="F14" xr:uid="{00000000-0002-0000-0000-000019000000}">
      <formula1>"Diversity Elective (""J"" Designator), Free Elective (GE Req. Waived)"</formula1>
    </dataValidation>
    <dataValidation type="list" allowBlank="1" showInputMessage="1" showErrorMessage="1" sqref="F13" xr:uid="{00000000-0002-0000-0000-00001A000000}">
      <formula1>"Interdisciplinary Elective (""I"" Designator), Free Elective (GE Req. Waived)"</formula1>
    </dataValidation>
    <dataValidation type="list" allowBlank="1" showInputMessage="1" showErrorMessage="1" sqref="B15" xr:uid="{00000000-0002-0000-0000-00001B000000}">
      <formula1>"PHI 101/150/180 (PHI 180 is J &amp; E), Free Elective (GE Req. Waived)"</formula1>
    </dataValidation>
    <dataValidation type="list" allowBlank="1" showInputMessage="1" showErrorMessage="1" sqref="F12" xr:uid="{00000000-0002-0000-0000-00001C000000}">
      <formula1>"Arts Elective, Free Elective (GE Req. Waived)"</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1"/>
  <sheetViews>
    <sheetView showGridLines="0" tabSelected="1" zoomScaleNormal="100" workbookViewId="0">
      <selection activeCell="A4" sqref="A4:G4"/>
    </sheetView>
  </sheetViews>
  <sheetFormatPr defaultRowHeight="11.5" customHeight="1" x14ac:dyDescent="0.35"/>
  <cols>
    <col min="1" max="1" width="9.81640625" bestFit="1" customWidth="1"/>
    <col min="2" max="2" width="28.26953125" customWidth="1"/>
    <col min="3" max="3" width="7.81640625" customWidth="1"/>
    <col min="4" max="4" width="3.453125" customWidth="1"/>
    <col min="5" max="5" width="7.90625" bestFit="1" customWidth="1"/>
    <col min="6" max="6" width="29.08984375" customWidth="1"/>
    <col min="7" max="7" width="6.6328125" bestFit="1" customWidth="1"/>
    <col min="8" max="8" width="5.453125" customWidth="1"/>
    <col min="9" max="9" width="10.7265625" customWidth="1"/>
    <col min="10" max="10" width="13.7265625" customWidth="1"/>
    <col min="11" max="11" width="11" customWidth="1"/>
  </cols>
  <sheetData>
    <row r="1" spans="1:11" ht="11.5" customHeight="1" x14ac:dyDescent="0.35">
      <c r="A1" s="71"/>
      <c r="B1" s="71"/>
      <c r="C1" s="71"/>
      <c r="D1" s="71"/>
      <c r="E1" s="71"/>
      <c r="F1" s="71"/>
      <c r="G1" s="71"/>
    </row>
    <row r="2" spans="1:11" ht="11.5" customHeight="1" x14ac:dyDescent="0.35">
      <c r="A2" s="72" t="s">
        <v>103</v>
      </c>
      <c r="B2" s="72"/>
      <c r="C2" s="72"/>
      <c r="D2" s="72"/>
      <c r="E2" s="72"/>
      <c r="F2" s="72"/>
      <c r="G2" s="72"/>
    </row>
    <row r="3" spans="1:11" ht="11.5" customHeight="1" x14ac:dyDescent="0.35">
      <c r="A3" s="72" t="s">
        <v>5</v>
      </c>
      <c r="B3" s="72"/>
      <c r="C3" s="72"/>
      <c r="D3" s="72"/>
      <c r="E3" s="72"/>
      <c r="F3" s="72"/>
      <c r="G3" s="72"/>
    </row>
    <row r="4" spans="1:11" ht="11.5" customHeight="1" x14ac:dyDescent="0.35">
      <c r="A4" s="72" t="s">
        <v>117</v>
      </c>
      <c r="B4" s="72"/>
      <c r="C4" s="72"/>
      <c r="D4" s="72"/>
      <c r="E4" s="72"/>
      <c r="F4" s="72"/>
      <c r="G4" s="72"/>
    </row>
    <row r="5" spans="1:11" ht="11.5" customHeight="1" x14ac:dyDescent="0.35">
      <c r="A5" s="4"/>
      <c r="B5" s="4"/>
      <c r="C5" s="4"/>
      <c r="D5" s="4"/>
      <c r="E5" s="4"/>
      <c r="F5" s="4"/>
      <c r="G5" s="4"/>
    </row>
    <row r="6" spans="1:11" ht="11.5" customHeight="1" x14ac:dyDescent="0.35">
      <c r="A6" s="12" t="s">
        <v>4</v>
      </c>
      <c r="B6" s="73" t="str">
        <f>IF(ISBLANK('Requirements-based Guide'!B6),"",'Requirements-based Guide'!B6)</f>
        <v/>
      </c>
      <c r="C6" s="73"/>
      <c r="D6" s="5"/>
      <c r="E6" s="12" t="s">
        <v>6</v>
      </c>
      <c r="F6" s="75" t="str">
        <f>IF(ISBLANK('Requirements-based Guide'!F6),"",'Requirements-based Guide'!F6)</f>
        <v/>
      </c>
      <c r="G6" s="75"/>
    </row>
    <row r="7" spans="1:11" ht="11.5" customHeight="1" x14ac:dyDescent="0.35">
      <c r="A7" s="59" t="s">
        <v>81</v>
      </c>
      <c r="B7" s="59"/>
      <c r="C7" s="59"/>
      <c r="D7" s="6"/>
      <c r="E7" s="59" t="s">
        <v>82</v>
      </c>
      <c r="F7" s="59"/>
      <c r="G7" s="59"/>
    </row>
    <row r="8" spans="1:11" ht="11.5" customHeight="1" x14ac:dyDescent="0.35">
      <c r="A8" s="59" t="s">
        <v>83</v>
      </c>
      <c r="B8" s="59"/>
      <c r="C8" s="59"/>
      <c r="D8" s="59"/>
      <c r="E8" s="59"/>
      <c r="F8" s="59"/>
      <c r="G8" s="59"/>
    </row>
    <row r="9" spans="1:11" ht="11.5" customHeight="1" x14ac:dyDescent="0.35">
      <c r="A9" s="12" t="str">
        <f>IF(ISBLANK('Requirements-based Guide'!A15),"",'Requirements-based Guide'!A15)</f>
        <v/>
      </c>
      <c r="B9" s="12" t="str">
        <f>IF(ISBLANK('Requirements-based Guide'!B15),"",'Requirements-based Guide'!B15)</f>
        <v>PHI 101/150/180 (PHI 180 is J &amp; E)</v>
      </c>
      <c r="C9" s="8" t="str">
        <f>IF(ISBLANK('Requirements-based Guide'!C15),"",'Requirements-based Guide'!C15)</f>
        <v/>
      </c>
      <c r="E9" s="12" t="str">
        <f>IF(ISBLANK('Requirements-based Guide'!A20),"",'Requirements-based Guide'!A20)</f>
        <v>ECO 112</v>
      </c>
      <c r="F9" s="12" t="str">
        <f>IF(ISBLANK('Requirements-based Guide'!B20),"",'Requirements-based Guide'!B20)</f>
        <v xml:space="preserve">Principles of Microeconomics     </v>
      </c>
      <c r="G9" s="8" t="str">
        <f>IF(ISBLANK('Requirements-based Guide'!C20),"",'Requirements-based Guide'!C20)</f>
        <v/>
      </c>
    </row>
    <row r="10" spans="1:11" ht="11.5" customHeight="1" x14ac:dyDescent="0.35">
      <c r="A10" s="12" t="str">
        <f>IF(ISBLANK('Requirements-based Guide'!A9),"",'Requirements-based Guide'!A9)</f>
        <v>FYE 100</v>
      </c>
      <c r="B10" s="12" t="str">
        <f>IF(ISBLANK('Requirements-based Guide'!B9),"",'Requirements-based Guide'!B9)</f>
        <v>First Year Experience</v>
      </c>
      <c r="C10" s="8" t="str">
        <f>IF(ISBLANK('Requirements-based Guide'!C9),"",'Requirements-based Guide'!C9)</f>
        <v/>
      </c>
      <c r="E10" s="12" t="str">
        <f>IF(ISBLANK('Requirements-based Guide'!A14),"",'Requirements-based Guide'!A14)</f>
        <v/>
      </c>
      <c r="F10" s="12" t="str">
        <f>IF(ISBLANK('Requirements-based Guide'!B14),"",'Requirements-based Guide'!B14)</f>
        <v>CSC 112 or GEO 104</v>
      </c>
      <c r="G10" s="8" t="str">
        <f>IF(ISBLANK('Requirements-based Guide'!C14),"",'Requirements-based Guide'!C14)</f>
        <v/>
      </c>
    </row>
    <row r="11" spans="1:11" ht="11.5" customHeight="1" x14ac:dyDescent="0.35">
      <c r="A11" s="12" t="str">
        <f>IF(ISBLANK('Requirements-based Guide'!E12),"",'Requirements-based Guide'!E12)</f>
        <v/>
      </c>
      <c r="B11" s="12" t="str">
        <f>IF(ISBLANK('Requirements-based Guide'!F12),"",'Requirements-based Guide'!F12)</f>
        <v>Arts Elective</v>
      </c>
      <c r="C11" s="8" t="str">
        <f>IF(ISBLANK('Requirements-based Guide'!G12),"",'Requirements-based Guide'!G12)</f>
        <v/>
      </c>
      <c r="E11" s="12" t="str">
        <f>IF(ISBLANK('Requirements-based Guide'!A18),"",'Requirements-based Guide'!A18)</f>
        <v/>
      </c>
      <c r="F11" s="12" t="str">
        <f>IF(ISBLANK('Requirements-based Guide'!B18),"",'Requirements-based Guide'!B18)</f>
        <v>Calculus – MAT 143 or 161</v>
      </c>
      <c r="G11" s="8" t="str">
        <f>IF(ISBLANK('Requirements-based Guide'!C18),"",'Requirements-based Guide'!C18)</f>
        <v/>
      </c>
    </row>
    <row r="12" spans="1:11" ht="11.5" customHeight="1" x14ac:dyDescent="0.35">
      <c r="A12" s="12" t="str">
        <f>IF(ISBLANK('Requirements-based Guide'!A10),"",'Requirements-based Guide'!A10)</f>
        <v/>
      </c>
      <c r="B12" s="12" t="str">
        <f>IF(ISBLANK('Requirements-based Guide'!B10),"",'Requirements-based Guide'!B10)</f>
        <v>MAT 112\113\115\131</v>
      </c>
      <c r="C12" s="8" t="str">
        <f>IF(ISBLANK('Requirements-based Guide'!C10),"",'Requirements-based Guide'!C10)</f>
        <v/>
      </c>
      <c r="E12" s="12" t="str">
        <f>IF(ISBLANK('Requirements-based Guide'!E11),"",'Requirements-based Guide'!E11)</f>
        <v/>
      </c>
      <c r="F12" s="12" t="str">
        <f>IF(ISBLANK('Requirements-based Guide'!F11),"",'Requirements-based Guide'!F11)</f>
        <v>Humanities Elective (Excl. PHI)</v>
      </c>
      <c r="G12" s="8" t="str">
        <f>IF(ISBLANK('Requirements-based Guide'!G11),"",'Requirements-based Guide'!G11)</f>
        <v/>
      </c>
    </row>
    <row r="13" spans="1:11" ht="11.5" customHeight="1" x14ac:dyDescent="0.35">
      <c r="A13" s="12" t="str">
        <f>IF(ISBLANK('Requirements-based Guide'!A11),"",'Requirements-based Guide'!A11)</f>
        <v/>
      </c>
      <c r="B13" s="12" t="str">
        <f>IF(ISBLANK('Requirements-based Guide'!B11),"",'Requirements-based Guide'!B11)</f>
        <v>Eff. Writing I (WRT 120 or 123)</v>
      </c>
      <c r="C13" s="8" t="str">
        <f>IF(ISBLANK('Requirements-based Guide'!C11),"",'Requirements-based Guide'!C11)</f>
        <v/>
      </c>
      <c r="E13" s="12" t="str">
        <f>IF(ISBLANK('Requirements-based Guide'!A12),"",'Requirements-based Guide'!A12)</f>
        <v/>
      </c>
      <c r="F13" s="12" t="str">
        <f>IF(ISBLANK('Requirements-based Guide'!B12),"",'Requirements-based Guide'!B12)</f>
        <v>Any 200 level WRT course</v>
      </c>
      <c r="G13" s="8" t="str">
        <f>IF(ISBLANK('Requirements-based Guide'!C12),"",'Requirements-based Guide'!C12)</f>
        <v/>
      </c>
    </row>
    <row r="14" spans="1:11" ht="11.5" customHeight="1" x14ac:dyDescent="0.35">
      <c r="A14" s="10"/>
      <c r="B14" s="74" t="s">
        <v>89</v>
      </c>
      <c r="C14" s="74"/>
      <c r="D14" s="7"/>
      <c r="E14" s="10"/>
      <c r="F14" s="74" t="s">
        <v>87</v>
      </c>
      <c r="G14" s="74"/>
    </row>
    <row r="15" spans="1:11" ht="11.5" customHeight="1" x14ac:dyDescent="0.35">
      <c r="A15" s="10"/>
      <c r="B15" s="7"/>
      <c r="C15" s="7"/>
      <c r="D15" s="7"/>
      <c r="E15" s="10"/>
      <c r="F15" s="7"/>
      <c r="G15" s="7"/>
      <c r="I15" s="10"/>
      <c r="J15" s="12"/>
      <c r="K15" s="10"/>
    </row>
    <row r="16" spans="1:11" ht="11.5" customHeight="1" x14ac:dyDescent="0.35">
      <c r="A16" s="62" t="s">
        <v>59</v>
      </c>
      <c r="B16" s="63"/>
      <c r="C16" s="63"/>
      <c r="D16" s="63"/>
      <c r="E16" s="63"/>
      <c r="F16" s="63"/>
      <c r="G16" s="64"/>
    </row>
    <row r="17" spans="1:11" ht="11.5" customHeight="1" x14ac:dyDescent="0.35">
      <c r="A17" s="65"/>
      <c r="B17" s="66"/>
      <c r="C17" s="66"/>
      <c r="D17" s="66"/>
      <c r="E17" s="66"/>
      <c r="F17" s="66"/>
      <c r="G17" s="67"/>
    </row>
    <row r="18" spans="1:11" ht="11.5" customHeight="1" x14ac:dyDescent="0.35">
      <c r="A18" s="65"/>
      <c r="B18" s="66"/>
      <c r="C18" s="66"/>
      <c r="D18" s="66"/>
      <c r="E18" s="66"/>
      <c r="F18" s="66"/>
      <c r="G18" s="67"/>
    </row>
    <row r="19" spans="1:11" ht="11.5" customHeight="1" x14ac:dyDescent="0.35">
      <c r="A19" s="65"/>
      <c r="B19" s="66"/>
      <c r="C19" s="66"/>
      <c r="D19" s="66"/>
      <c r="E19" s="66"/>
      <c r="F19" s="66"/>
      <c r="G19" s="67"/>
    </row>
    <row r="20" spans="1:11" ht="11.5" customHeight="1" x14ac:dyDescent="0.35">
      <c r="A20" s="65"/>
      <c r="B20" s="66"/>
      <c r="C20" s="66"/>
      <c r="D20" s="66"/>
      <c r="E20" s="66"/>
      <c r="F20" s="66"/>
      <c r="G20" s="67"/>
    </row>
    <row r="21" spans="1:11" ht="11.5" customHeight="1" x14ac:dyDescent="0.35">
      <c r="A21" s="65"/>
      <c r="B21" s="66"/>
      <c r="C21" s="66"/>
      <c r="D21" s="66"/>
      <c r="E21" s="66"/>
      <c r="F21" s="66"/>
      <c r="G21" s="67"/>
    </row>
    <row r="22" spans="1:11" ht="11.5" customHeight="1" x14ac:dyDescent="0.35">
      <c r="A22" s="65"/>
      <c r="B22" s="66"/>
      <c r="C22" s="66"/>
      <c r="D22" s="66"/>
      <c r="E22" s="66"/>
      <c r="F22" s="66"/>
      <c r="G22" s="67"/>
    </row>
    <row r="23" spans="1:11" ht="11.5" customHeight="1" x14ac:dyDescent="0.35">
      <c r="A23" s="65"/>
      <c r="B23" s="66"/>
      <c r="C23" s="66"/>
      <c r="D23" s="66"/>
      <c r="E23" s="66"/>
      <c r="F23" s="66"/>
      <c r="G23" s="67"/>
      <c r="I23" s="5"/>
      <c r="J23" s="28"/>
      <c r="K23" s="28"/>
    </row>
    <row r="24" spans="1:11" ht="11.5" customHeight="1" x14ac:dyDescent="0.35">
      <c r="A24" s="68"/>
      <c r="B24" s="69"/>
      <c r="C24" s="69"/>
      <c r="D24" s="69"/>
      <c r="E24" s="69"/>
      <c r="F24" s="69"/>
      <c r="G24" s="70"/>
      <c r="J24" s="11"/>
    </row>
    <row r="26" spans="1:11" ht="11.5" customHeight="1" x14ac:dyDescent="0.35">
      <c r="A26" s="59" t="s">
        <v>86</v>
      </c>
      <c r="B26" s="59"/>
      <c r="C26" s="59"/>
      <c r="D26" s="59"/>
      <c r="E26" s="59"/>
      <c r="F26" s="59"/>
      <c r="G26" s="59"/>
    </row>
    <row r="27" spans="1:11" ht="11.5" customHeight="1" x14ac:dyDescent="0.35">
      <c r="A27" s="12" t="str">
        <f>IF(ISBLANK('Requirements-based Guide'!A19),"",'Requirements-based Guide'!A19)</f>
        <v>ECO 111</v>
      </c>
      <c r="B27" s="12" t="str">
        <f>IF(ISBLANK('Requirements-based Guide'!B19),"",'Requirements-based Guide'!B19)</f>
        <v>Principles of Macroeconomics</v>
      </c>
      <c r="C27" s="8" t="str">
        <f>IF(ISBLANK('Requirements-based Guide'!C19),"",'Requirements-based Guide'!C19)</f>
        <v/>
      </c>
      <c r="E27" s="12" t="str">
        <f>IF(ISBLANK('Requirements-based Guide'!A34),"",'Requirements-based Guide'!A34)</f>
        <v>ACC 202</v>
      </c>
      <c r="F27" s="5" t="str">
        <f>IF(ISBLANK('Requirements-based Guide'!B34),"",'Requirements-based Guide'!B34)</f>
        <v>Managerial Accounting</v>
      </c>
      <c r="G27" s="8" t="str">
        <f>IF(ISBLANK('Requirements-based Guide'!C34),"",'Requirements-based Guide'!C34)</f>
        <v/>
      </c>
    </row>
    <row r="28" spans="1:11" ht="11.5" customHeight="1" x14ac:dyDescent="0.35">
      <c r="A28" s="12" t="str">
        <f>IF(ISBLANK('Requirements-based Guide'!E18),"",'Requirements-based Guide'!E18)</f>
        <v>ECO 251</v>
      </c>
      <c r="B28" s="12" t="str">
        <f>IF(ISBLANK('Requirements-based Guide'!F18),"",'Requirements-based Guide'!F18)</f>
        <v>Business Analytics I</v>
      </c>
      <c r="C28" s="8" t="str">
        <f>IF(ISBLANK('Requirements-based Guide'!G18),"",'Requirements-based Guide'!G18)</f>
        <v/>
      </c>
      <c r="E28" s="12" t="str">
        <f>IF(ISBLANK('Requirements-based Guide'!A35),"",'Requirements-based Guide'!A35)</f>
        <v>BLA 201</v>
      </c>
      <c r="F28" s="5" t="str">
        <f>IF(ISBLANK('Requirements-based Guide'!B35),"",'Requirements-based Guide'!B35)</f>
        <v>Legal Environ of Business</v>
      </c>
      <c r="G28" s="8" t="str">
        <f>IF(ISBLANK('Requirements-based Guide'!C35),"",'Requirements-based Guide'!C35)</f>
        <v/>
      </c>
    </row>
    <row r="29" spans="1:11" ht="11.5" customHeight="1" x14ac:dyDescent="0.35">
      <c r="A29" s="12" t="str">
        <f>IF(ISBLANK('Requirements-based Guide'!E19),"",'Requirements-based Guide'!E19)</f>
        <v xml:space="preserve">MGT 200 </v>
      </c>
      <c r="B29" s="12" t="str">
        <f>IF(ISBLANK('Requirements-based Guide'!F19),"",'Requirements-based Guide'!F19)</f>
        <v>Prin of Management</v>
      </c>
      <c r="C29" s="8" t="str">
        <f>IF(ISBLANK('Requirements-based Guide'!G19),"",'Requirements-based Guide'!G19)</f>
        <v/>
      </c>
      <c r="E29" s="12" t="str">
        <f>IF(ISBLANK('Requirements-based Guide'!E20),"",'Requirements-based Guide'!E20)</f>
        <v>MKT 250</v>
      </c>
      <c r="F29" s="12" t="str">
        <f>IF(ISBLANK('Requirements-based Guide'!F20),"",'Requirements-based Guide'!F20)</f>
        <v>Principles of Marketing</v>
      </c>
      <c r="G29" s="8" t="str">
        <f>IF(ISBLANK('Requirements-based Guide'!G20),"",'Requirements-based Guide'!G20)</f>
        <v/>
      </c>
    </row>
    <row r="30" spans="1:11" ht="11.5" customHeight="1" x14ac:dyDescent="0.35">
      <c r="A30" s="12" t="str">
        <f>IF(ISBLANK('Requirements-based Guide'!A13),"",'Requirements-based Guide'!A13)</f>
        <v/>
      </c>
      <c r="B30" s="12" t="str">
        <f>IF(ISBLANK('Requirements-based Guide'!B13),"",'Requirements-based Guide'!B13)</f>
        <v>SPK 208 or 230 (S)</v>
      </c>
      <c r="C30" s="8" t="str">
        <f>IF(ISBLANK('Requirements-based Guide'!C13),"",'Requirements-based Guide'!C13)</f>
        <v/>
      </c>
      <c r="E30" s="12" t="str">
        <f>IF(ISBLANK('Requirements-based Guide'!E14),"",'Requirements-based Guide'!E14)</f>
        <v/>
      </c>
      <c r="F30" s="12" t="str">
        <f>IF(ISBLANK('Requirements-based Guide'!F14),"",'Requirements-based Guide'!F14)</f>
        <v>Diversity Elective ("J" Designator)</v>
      </c>
      <c r="G30" s="8" t="str">
        <f>IF(ISBLANK('Requirements-based Guide'!G14),"",'Requirements-based Guide'!G14)</f>
        <v/>
      </c>
    </row>
    <row r="31" spans="1:11" ht="11.5" customHeight="1" x14ac:dyDescent="0.35">
      <c r="A31" s="12" t="str">
        <f>IF(ISBLANK('Requirements-based Guide'!E10),"",'Requirements-based Guide'!E10)</f>
        <v/>
      </c>
      <c r="B31" s="12" t="str">
        <f>IF(ISBLANK('Requirements-based Guide'!F10),"",'Requirements-based Guide'!F10)</f>
        <v>Science Elective</v>
      </c>
      <c r="C31" s="8" t="str">
        <f>IF(ISBLANK('Requirements-based Guide'!G10),"",'Requirements-based Guide'!G10)</f>
        <v/>
      </c>
      <c r="E31" s="12" t="str">
        <f>IF(ISBLANK('Requirements-based Guide'!E9),"",'Requirements-based Guide'!E9)</f>
        <v/>
      </c>
      <c r="F31" s="12" t="str">
        <f>IF(ISBLANK('Requirements-based Guide'!F9),"",'Requirements-based Guide'!F9)</f>
        <v>Social Science Elective (Excl. ECO)</v>
      </c>
      <c r="G31" s="8" t="str">
        <f>IF(ISBLANK('Requirements-based Guide'!G9),"",'Requirements-based Guide'!G9)</f>
        <v/>
      </c>
    </row>
    <row r="32" spans="1:11" ht="11.5" customHeight="1" x14ac:dyDescent="0.35">
      <c r="A32" s="10"/>
      <c r="B32" s="74" t="s">
        <v>87</v>
      </c>
      <c r="C32" s="74"/>
      <c r="D32" s="7"/>
      <c r="E32" s="10"/>
      <c r="F32" s="74" t="s">
        <v>87</v>
      </c>
      <c r="G32" s="74"/>
    </row>
    <row r="33" spans="1:11" ht="11.5" customHeight="1" x14ac:dyDescent="0.35">
      <c r="A33" s="10"/>
      <c r="B33" s="7"/>
      <c r="C33" s="7"/>
      <c r="D33" s="7"/>
      <c r="E33" s="1"/>
      <c r="F33" s="2"/>
      <c r="G33" s="2"/>
      <c r="I33" s="38" t="s">
        <v>45</v>
      </c>
      <c r="J33" s="40"/>
      <c r="K33" s="39"/>
    </row>
    <row r="34" spans="1:11" ht="11.5" customHeight="1" x14ac:dyDescent="0.35">
      <c r="A34" s="59" t="s">
        <v>88</v>
      </c>
      <c r="B34" s="59"/>
      <c r="C34" s="59"/>
      <c r="D34" s="59"/>
      <c r="E34" s="59"/>
      <c r="F34" s="59"/>
      <c r="G34" s="59"/>
      <c r="I34" s="18" t="s">
        <v>48</v>
      </c>
      <c r="J34" s="19" t="s">
        <v>46</v>
      </c>
      <c r="K34" s="20" t="s">
        <v>47</v>
      </c>
    </row>
    <row r="35" spans="1:11" ht="11.5" customHeight="1" x14ac:dyDescent="0.35">
      <c r="A35" s="12" t="str">
        <f>IF(ISBLANK('Requirements-based Guide'!A37),"",'Requirements-based Guide'!A37)</f>
        <v xml:space="preserve">FIN 325 </v>
      </c>
      <c r="B35" s="12" t="str">
        <f>IF(ISBLANK('Requirements-based Guide'!B37),"",'Requirements-based Guide'!B37)</f>
        <v>Corporate Finance</v>
      </c>
      <c r="C35" s="8" t="str">
        <f>IF(ISBLANK('Requirements-based Guide'!C37),"",'Requirements-based Guide'!C37)</f>
        <v/>
      </c>
      <c r="E35" s="12" t="str">
        <f>IF(ISBLANK('Requirements-based Guide'!A42),"",'Requirements-based Guide'!A42)</f>
        <v xml:space="preserve">FIN 326 </v>
      </c>
      <c r="F35" s="12" t="str">
        <f>IF(ISBLANK('Requirements-based Guide'!B42),"",'Requirements-based Guide'!B42)</f>
        <v>Intermediate Financial Mgt. (W)</v>
      </c>
      <c r="G35" s="8" t="str">
        <f>IF(ISBLANK('Requirements-based Guide'!C42),"",'Requirements-based Guide'!C42)</f>
        <v/>
      </c>
      <c r="I35" s="35" t="str">
        <f>IF(ISBLANK('Requirements-based Guide'!I35),"",'Requirements-based Guide'!I35)</f>
        <v/>
      </c>
      <c r="J35" s="21" t="str">
        <f>IF(ISBLANK('Requirements-based Guide'!J35),"",'Requirements-based Guide'!J35)</f>
        <v/>
      </c>
      <c r="K35" s="22" t="str">
        <f>IF(ISBLANK('Requirements-based Guide'!K35),"",'Requirements-based Guide'!K35)</f>
        <v/>
      </c>
    </row>
    <row r="36" spans="1:11" ht="11.5" customHeight="1" x14ac:dyDescent="0.35">
      <c r="A36" s="12" t="str">
        <f>IF(ISBLANK('Requirements-based Guide'!A36),"",'Requirements-based Guide'!A36)</f>
        <v xml:space="preserve">ECO 351    </v>
      </c>
      <c r="B36" s="12" t="str">
        <f>IF(ISBLANK('Requirements-based Guide'!B36),"",'Requirements-based Guide'!B36)</f>
        <v>Business Analytics II</v>
      </c>
      <c r="C36" s="8" t="str">
        <f>IF(ISBLANK('Requirements-based Guide'!C36),"",'Requirements-based Guide'!C36)</f>
        <v/>
      </c>
      <c r="E36" s="12" t="str">
        <f>IF(ISBLANK('Requirements-based Guide'!E40),"",'Requirements-based Guide'!E40)</f>
        <v/>
      </c>
      <c r="F36" s="12" t="str">
        <f>IF(ISBLANK('Requirements-based Guide'!F40),"",'Requirements-based Guide'!F40)</f>
        <v xml:space="preserve">ECO 335 or FIN 337   </v>
      </c>
      <c r="G36" s="8" t="str">
        <f>IF(ISBLANK('Requirements-based Guide'!G40),"",'Requirements-based Guide'!G40)</f>
        <v/>
      </c>
      <c r="I36" s="35" t="str">
        <f>IF(ISBLANK('Requirements-based Guide'!I36),"",'Requirements-based Guide'!I36)</f>
        <v/>
      </c>
      <c r="J36" s="21" t="str">
        <f>IF(ISBLANK('Requirements-based Guide'!J36),"",'Requirements-based Guide'!J36)</f>
        <v/>
      </c>
      <c r="K36" s="22" t="str">
        <f>IF(ISBLANK('Requirements-based Guide'!K36),"",'Requirements-based Guide'!K36)</f>
        <v/>
      </c>
    </row>
    <row r="37" spans="1:11" ht="11.5" customHeight="1" x14ac:dyDescent="0.35">
      <c r="A37" s="12" t="str">
        <f>IF(ISBLANK('Requirements-based Guide'!A40),"",'Requirements-based Guide'!A40)</f>
        <v>ECO 340</v>
      </c>
      <c r="B37" s="12" t="str">
        <f>IF(ISBLANK('Requirements-based Guide'!B40),"",'Requirements-based Guide'!B40)</f>
        <v>Intermediate Microeconomic</v>
      </c>
      <c r="C37" s="8" t="str">
        <f>IF(ISBLANK('Requirements-based Guide'!C40),"",'Requirements-based Guide'!C40)</f>
        <v/>
      </c>
      <c r="E37" s="12" t="str">
        <f>IF(ISBLANK('Requirements-based Guide'!A41),"",'Requirements-based Guide'!A41)</f>
        <v>ECO 348</v>
      </c>
      <c r="F37" s="12" t="str">
        <f>IF(ISBLANK('Requirements-based Guide'!B41),"",'Requirements-based Guide'!B41)</f>
        <v>Intermediate Macroeconomic</v>
      </c>
      <c r="G37" s="8" t="str">
        <f>IF(ISBLANK('Requirements-based Guide'!C41),"",'Requirements-based Guide'!C41)</f>
        <v/>
      </c>
      <c r="I37" s="35" t="str">
        <f>IF(ISBLANK('Requirements-based Guide'!I37),"",'Requirements-based Guide'!I37)</f>
        <v/>
      </c>
      <c r="J37" s="21" t="str">
        <f>IF(ISBLANK('Requirements-based Guide'!J37),"",'Requirements-based Guide'!J37)</f>
        <v/>
      </c>
      <c r="K37" s="22" t="str">
        <f>IF(ISBLANK('Requirements-based Guide'!K37),"",'Requirements-based Guide'!K37)</f>
        <v/>
      </c>
    </row>
    <row r="38" spans="1:11" ht="11.5" customHeight="1" x14ac:dyDescent="0.35">
      <c r="A38" s="12" t="str">
        <f>IF(ISBLANK('Requirements-based Guide'!E34),"",'Requirements-based Guide'!E34)</f>
        <v>MGT 313</v>
      </c>
      <c r="B38" s="12" t="str">
        <f>IF(ISBLANK('Requirements-based Guide'!F34),"",'Requirements-based Guide'!F34)</f>
        <v xml:space="preserve">Business and Society (E)(W) </v>
      </c>
      <c r="C38" s="8" t="str">
        <f>IF(ISBLANK('Requirements-based Guide'!G34),"",'Requirements-based Guide'!G34)</f>
        <v/>
      </c>
      <c r="E38" s="12" t="str">
        <f>IF(ISBLANK('Requirements-based Guide'!A47),"",'Requirements-based Guide'!A47)</f>
        <v/>
      </c>
      <c r="F38" s="12" t="str">
        <f>IF(ISBLANK('Requirements-based Guide'!B47),"",'Requirements-based Guide'!B47)</f>
        <v>ECO Elective</v>
      </c>
      <c r="G38" s="8" t="str">
        <f>IF(ISBLANK('Requirements-based Guide'!C47),"",'Requirements-based Guide'!C47)</f>
        <v/>
      </c>
      <c r="I38" s="35" t="str">
        <f>IF(ISBLANK('Requirements-based Guide'!I38),"",'Requirements-based Guide'!I38)</f>
        <v/>
      </c>
      <c r="J38" s="21" t="str">
        <f>IF(ISBLANK('Requirements-based Guide'!J38),"",'Requirements-based Guide'!J38)</f>
        <v/>
      </c>
      <c r="K38" s="22" t="str">
        <f>IF(ISBLANK('Requirements-based Guide'!K38),"",'Requirements-based Guide'!K38)</f>
        <v/>
      </c>
    </row>
    <row r="39" spans="1:11" ht="11.5" customHeight="1" x14ac:dyDescent="0.35">
      <c r="A39" s="12" t="str">
        <f>IF(ISBLANK('Requirements-based Guide'!E15),"",'Requirements-based Guide'!E15)</f>
        <v/>
      </c>
      <c r="B39" s="12" t="str">
        <f>IF(ISBLANK('Requirements-based Guide'!F15),"",'Requirements-based Guide'!F15)</f>
        <v/>
      </c>
      <c r="C39" s="8" t="str">
        <f>IF(ISBLANK('Requirements-based Guide'!G15),"",'Requirements-based Guide'!G15)</f>
        <v/>
      </c>
      <c r="E39" s="12" t="str">
        <f>IF(ISBLANK('Requirements-based Guide'!E13),"",'Requirements-based Guide'!E13)</f>
        <v/>
      </c>
      <c r="F39" s="12" t="str">
        <f>IF(ISBLANK('Requirements-based Guide'!F13),"",'Requirements-based Guide'!F13)</f>
        <v>Interdisciplinary Elective ("I" Designator)</v>
      </c>
      <c r="G39" s="8" t="str">
        <f>IF(ISBLANK('Requirements-based Guide'!G13),"",'Requirements-based Guide'!G13)</f>
        <v/>
      </c>
      <c r="I39" s="35" t="str">
        <f>IF(ISBLANK('Requirements-based Guide'!I39),"",'Requirements-based Guide'!I39)</f>
        <v/>
      </c>
      <c r="J39" s="21" t="str">
        <f>IF(ISBLANK('Requirements-based Guide'!J39),"",'Requirements-based Guide'!J39)</f>
        <v/>
      </c>
      <c r="K39" s="22" t="str">
        <f>IF(ISBLANK('Requirements-based Guide'!K39),"",'Requirements-based Guide'!K39)</f>
        <v/>
      </c>
    </row>
    <row r="40" spans="1:11" ht="11.5" customHeight="1" x14ac:dyDescent="0.35">
      <c r="A40" s="10"/>
      <c r="B40" s="74" t="s">
        <v>87</v>
      </c>
      <c r="C40" s="74"/>
      <c r="D40" s="7"/>
      <c r="E40" s="10"/>
      <c r="F40" s="74" t="s">
        <v>87</v>
      </c>
      <c r="G40" s="74"/>
      <c r="I40" s="35" t="str">
        <f>IF(ISBLANK('Requirements-based Guide'!I40),"",'Requirements-based Guide'!I40)</f>
        <v/>
      </c>
      <c r="J40" s="21" t="str">
        <f>IF(ISBLANK('Requirements-based Guide'!J40),"",'Requirements-based Guide'!J40)</f>
        <v/>
      </c>
      <c r="K40" s="22" t="str">
        <f>IF(ISBLANK('Requirements-based Guide'!K40),"",'Requirements-based Guide'!K40)</f>
        <v/>
      </c>
    </row>
    <row r="41" spans="1:11" ht="11.5" customHeight="1" x14ac:dyDescent="0.35">
      <c r="D41" s="7"/>
      <c r="E41" s="12"/>
      <c r="F41" s="12"/>
      <c r="G41" s="10"/>
      <c r="I41" s="36" t="str">
        <f>IF(ISBLANK('Requirements-based Guide'!I41),"",'Requirements-based Guide'!I41)</f>
        <v/>
      </c>
      <c r="J41" s="23" t="str">
        <f>IF(ISBLANK('Requirements-based Guide'!J41),"",'Requirements-based Guide'!J41)</f>
        <v/>
      </c>
      <c r="K41" s="24" t="str">
        <f>IF(ISBLANK('Requirements-based Guide'!K41),"",'Requirements-based Guide'!K41)</f>
        <v/>
      </c>
    </row>
    <row r="42" spans="1:11" ht="11.5" customHeight="1" x14ac:dyDescent="0.35">
      <c r="A42" s="59" t="s">
        <v>90</v>
      </c>
      <c r="B42" s="59"/>
      <c r="C42" s="59"/>
      <c r="D42" s="59"/>
      <c r="E42" s="59"/>
      <c r="F42" s="59"/>
      <c r="G42" s="59"/>
    </row>
    <row r="43" spans="1:11" ht="11.5" customHeight="1" x14ac:dyDescent="0.35">
      <c r="A43" s="12" t="str">
        <f>IF(ISBLANK('Requirements-based Guide'!A43),"",'Requirements-based Guide'!A43)</f>
        <v>FIN 344</v>
      </c>
      <c r="B43" s="5" t="str">
        <f>IF(ISBLANK('Requirements-based Guide'!B43),"",'Requirements-based Guide'!B43)</f>
        <v>Investments</v>
      </c>
      <c r="C43" s="8" t="str">
        <f>IF(ISBLANK('Requirements-based Guide'!C43),"",'Requirements-based Guide'!C43)</f>
        <v/>
      </c>
      <c r="D43" s="5"/>
      <c r="E43" s="12" t="str">
        <f>IF(ISBLANK('Requirements-based Guide'!E43),"",'Requirements-based Guide'!E43)</f>
        <v xml:space="preserve">FIN 400 </v>
      </c>
      <c r="F43" s="5" t="str">
        <f>IF(ISBLANK('Requirements-based Guide'!F43),"",'Requirements-based Guide'!F43)</f>
        <v xml:space="preserve">Senior Seminar in FIN (S)(W) </v>
      </c>
      <c r="G43" s="8" t="str">
        <f>IF(ISBLANK('Requirements-based Guide'!G43),"",'Requirements-based Guide'!G43)</f>
        <v/>
      </c>
      <c r="I43" s="38" t="s">
        <v>51</v>
      </c>
      <c r="J43" s="39"/>
    </row>
    <row r="44" spans="1:11" ht="11.5" customHeight="1" x14ac:dyDescent="0.35">
      <c r="A44" s="12" t="str">
        <f>IF(ISBLANK('Requirements-based Guide'!E41),"",'Requirements-based Guide'!E41)</f>
        <v/>
      </c>
      <c r="B44" s="5" t="str">
        <f>IF(ISBLANK('Requirements-based Guide'!F41),"",'Requirements-based Guide'!F41)</f>
        <v xml:space="preserve">FIN 372 or ECO 338 </v>
      </c>
      <c r="C44" s="8" t="str">
        <f>IF(ISBLANK('Requirements-based Guide'!G41),"",'Requirements-based Guide'!G41)</f>
        <v/>
      </c>
      <c r="D44" s="5"/>
      <c r="E44" s="12" t="str">
        <f>IF(ISBLANK('Requirements-based Guide'!E36),"",'Requirements-based Guide'!E36)</f>
        <v>MGT 499</v>
      </c>
      <c r="F44" s="5" t="str">
        <f>IF(ISBLANK('Requirements-based Guide'!F36),"",'Requirements-based Guide'!F36)</f>
        <v xml:space="preserve">Business Policy (S)(W) </v>
      </c>
      <c r="G44" s="8" t="str">
        <f>IF(ISBLANK('Requirements-based Guide'!G36),"",'Requirements-based Guide'!G36)</f>
        <v/>
      </c>
      <c r="I44" s="18" t="s">
        <v>50</v>
      </c>
      <c r="J44" s="20" t="s">
        <v>76</v>
      </c>
    </row>
    <row r="45" spans="1:11" ht="11.5" customHeight="1" x14ac:dyDescent="0.35">
      <c r="A45" s="12" t="str">
        <f>IF(ISBLANK('Requirements-based Guide'!E42),"",'Requirements-based Guide'!E42)</f>
        <v>ECO 400</v>
      </c>
      <c r="B45" s="5" t="str">
        <f>IF(ISBLANK('Requirements-based Guide'!F42),"",'Requirements-based Guide'!F42)</f>
        <v>Research Methods (W)</v>
      </c>
      <c r="C45" s="8" t="str">
        <f>IF(ISBLANK('Requirements-based Guide'!G42),"",'Requirements-based Guide'!G42)</f>
        <v/>
      </c>
      <c r="D45" s="5"/>
      <c r="E45" s="12" t="str">
        <f>IF(ISBLANK('Requirements-based Guide'!A46),"",'Requirements-based Guide'!A46)</f>
        <v/>
      </c>
      <c r="F45" s="5" t="str">
        <f>IF(ISBLANK('Requirements-based Guide'!B46),"",'Requirements-based Guide'!B46)</f>
        <v>FIN Elective</v>
      </c>
      <c r="G45" s="8" t="str">
        <f>IF(ISBLANK('Requirements-based Guide'!C46),"",'Requirements-based Guide'!C46)</f>
        <v/>
      </c>
      <c r="I45" s="29" t="s">
        <v>52</v>
      </c>
      <c r="J45" s="22">
        <f>SUM(COUNTIF(C9:C13,{"A","A-","B+","B","B-","C+","C","C-","D+","D","D-","T","S","E"}))+SUM(COUNTIF(G9:G13,{"A","A-","B+","B","B-","C+","C","C-","D+","D","D-","T","S","E"}))+SUM(COUNTIF(C27:C29,{"A","A-","B+","B","B-","C+","C","T","S"}))+SUM(COUNTIF(G27:G29,{"A","A-","B+","B","B-","C+","C","T","S"}))+SUM(COUNTIF(C30:C31,{"A","A-","B+","B","B-","C+","C","C-","D+","D","D-","T","S","E"}))+SUM(COUNTIF(G30:G31,{"A","A-","B+","B","B-","C+","C","C-","D+","D","D-","T","S","E"}))+SUM(COUNTIF(C35:C38,{"A","A-","B+","B","B-","C+","C","T","S"}))+SUM(COUNTIF(C39,{"A","A-","B+","B","B-","C+","C","C-","D+","D","D-","T","S","E"}))+SUM(COUNTIF(G35:G38,{"A","A-","B+","B","B-","C+","C","T","S"}))+SUM(COUNTIF(G39,{"A","A-","B+","B","B-","C+","C","C-","D+","D","D-","T","S","E"}))+SUM(COUNTIF(C43:C47,{"A","A-","B+","B","B-","C+","C","T","S"}))+SUM(COUNTIF(G43:G45,{"A","A-","B+","B","B-","C+","C","T","S"}))+SUM(COUNTIF(G46:G47,{"A","A-","B+","B","B-","C+","C","C-","D+","D","D-","T","S","E"}))+IF(SUM(COUNTIF(C12,{"C-","D+","D","D-","E"}))+SUM(COUNTIF(G11,{"C-","D+","D","D-","E"}))=2,-1,0)</f>
        <v>0</v>
      </c>
    </row>
    <row r="46" spans="1:11" ht="11.5" customHeight="1" x14ac:dyDescent="0.35">
      <c r="A46" s="12" t="str">
        <f>IF(ISBLANK('Requirements-based Guide'!A48),"",'Requirements-based Guide'!A48)</f>
        <v/>
      </c>
      <c r="B46" s="5" t="str">
        <f>IF(ISBLANK('Requirements-based Guide'!B48),"",'Requirements-based Guide'!B48)</f>
        <v>ECO Elective</v>
      </c>
      <c r="C46" s="8" t="str">
        <f>IF(ISBLANK('Requirements-based Guide'!C48),"",'Requirements-based Guide'!C48)</f>
        <v/>
      </c>
      <c r="E46" s="12" t="str">
        <f>IF(ISBLANK('Requirements-based Guide'!E46),"",'Requirements-based Guide'!E46)</f>
        <v/>
      </c>
      <c r="F46" s="12" t="str">
        <f>IF(ISBLANK('Requirements-based Guide'!F46),"",'Requirements-based Guide'!F46)</f>
        <v>Free Elective</v>
      </c>
      <c r="G46" s="8" t="str">
        <f>IF(ISBLANK('Requirements-based Guide'!G46),"",'Requirements-based Guide'!G46)</f>
        <v/>
      </c>
      <c r="I46" s="29" t="s">
        <v>75</v>
      </c>
      <c r="J46" s="22">
        <f>SUM(COUNTIF(C9:C13,{"A","A-","B+","B","B-","C+","C","C-","D+","D","D-","T","S","E","F"}))+SUM(COUNTIF(G9:G13,{"A","A-","B+","B","B-","C+","C","C-","D+","D","D-","T","S","E","F"}))+SUM(COUNTIF(C27:C47,{"A","A-","B+","B","B-","C+","C","C-","D+","D","D-","T","S","E","F"}))+SUM(COUNTIF(G27:G47,{"A","A-","B+","B","B-","C+","C","C-","D+","D","D-","T","S","E","F"}))-J45</f>
        <v>0</v>
      </c>
    </row>
    <row r="47" spans="1:11" ht="11.5" customHeight="1" x14ac:dyDescent="0.35">
      <c r="A47" s="12" t="str">
        <f>IF(ISBLANK('Requirements-based Guide'!E35),"",'Requirements-based Guide'!E35)</f>
        <v>MGT 341</v>
      </c>
      <c r="B47" s="12" t="str">
        <f>IF(ISBLANK('Requirements-based Guide'!F35),"",'Requirements-based Guide'!F35)</f>
        <v>Production Operations</v>
      </c>
      <c r="C47" s="8" t="str">
        <f>IF(ISBLANK('Requirements-based Guide'!G35),"",'Requirements-based Guide'!G35)</f>
        <v/>
      </c>
      <c r="E47" s="12" t="str">
        <f>IF(ISBLANK('Requirements-based Guide'!E47),"",'Requirements-based Guide'!E47)</f>
        <v/>
      </c>
      <c r="F47" s="12" t="str">
        <f>IF(ISBLANK('Requirements-based Guide'!F47),"",'Requirements-based Guide'!F47)</f>
        <v>Free Elective</v>
      </c>
      <c r="G47" s="8" t="str">
        <f>IF(ISBLANK('Requirements-based Guide'!G47),"",'Requirements-based Guide'!G47)</f>
        <v/>
      </c>
      <c r="I47" s="30" t="s">
        <v>49</v>
      </c>
      <c r="J47" s="24">
        <f>40-(COUNTBLANK(C9:C13)+COUNTBLANK(G9:G13)+COUNTBLANK(C27:C31)+COUNTBLANK(G27:G31)+COUNTBLANK(C35:C39)+COUNTBLANK(G35:G39)+COUNTBLANK(C43:C47)+COUNTBLANK(G43:G47))-J45-J46</f>
        <v>0</v>
      </c>
    </row>
    <row r="48" spans="1:11" ht="11.5" customHeight="1" x14ac:dyDescent="0.35">
      <c r="A48" s="10"/>
      <c r="B48" s="74" t="s">
        <v>87</v>
      </c>
      <c r="C48" s="74"/>
      <c r="D48" s="7"/>
      <c r="E48" s="10"/>
      <c r="F48" s="74" t="s">
        <v>87</v>
      </c>
      <c r="G48" s="74"/>
      <c r="I48" s="2"/>
      <c r="J48" s="2"/>
    </row>
    <row r="49" spans="1:10" ht="11.5" customHeight="1" x14ac:dyDescent="0.35">
      <c r="D49" s="5"/>
      <c r="I49" s="5" t="s">
        <v>78</v>
      </c>
      <c r="J49" s="2"/>
    </row>
    <row r="50" spans="1:10" ht="11.5" customHeight="1" x14ac:dyDescent="0.35">
      <c r="A50" s="44" t="s">
        <v>23</v>
      </c>
      <c r="B50" s="45"/>
      <c r="C50" s="45"/>
      <c r="D50" s="45"/>
      <c r="E50" s="45"/>
      <c r="F50" s="45"/>
      <c r="G50" s="46"/>
    </row>
    <row r="51" spans="1:10" ht="11.5" customHeight="1" x14ac:dyDescent="0.35">
      <c r="A51" s="47"/>
      <c r="B51" s="48"/>
      <c r="C51" s="48"/>
      <c r="D51" s="48"/>
      <c r="E51" s="48"/>
      <c r="F51" s="48"/>
      <c r="G51" s="49"/>
    </row>
    <row r="52" spans="1:10" ht="11.5" customHeight="1" x14ac:dyDescent="0.35">
      <c r="A52" s="47"/>
      <c r="B52" s="48"/>
      <c r="C52" s="48"/>
      <c r="D52" s="48"/>
      <c r="E52" s="48"/>
      <c r="F52" s="48"/>
      <c r="G52" s="49"/>
      <c r="I52" s="5"/>
    </row>
    <row r="53" spans="1:10" ht="11.5" customHeight="1" x14ac:dyDescent="0.35">
      <c r="A53" s="47"/>
      <c r="B53" s="48"/>
      <c r="C53" s="48"/>
      <c r="D53" s="48"/>
      <c r="E53" s="48"/>
      <c r="F53" s="48"/>
      <c r="G53" s="49"/>
      <c r="I53" s="12"/>
    </row>
    <row r="54" spans="1:10" ht="11.5" customHeight="1" x14ac:dyDescent="0.35">
      <c r="A54" s="47"/>
      <c r="B54" s="48"/>
      <c r="C54" s="48"/>
      <c r="D54" s="48"/>
      <c r="E54" s="48"/>
      <c r="F54" s="48"/>
      <c r="G54" s="49"/>
    </row>
    <row r="55" spans="1:10" ht="11.5" customHeight="1" x14ac:dyDescent="0.35">
      <c r="A55" s="32"/>
      <c r="B55" s="33"/>
      <c r="C55" s="33"/>
      <c r="D55" s="33"/>
      <c r="E55" s="33"/>
      <c r="F55" s="33"/>
      <c r="G55" s="34"/>
    </row>
    <row r="56" spans="1:10" ht="11.5" customHeight="1" x14ac:dyDescent="0.35">
      <c r="A56" s="47" t="s">
        <v>58</v>
      </c>
      <c r="B56" s="48"/>
      <c r="C56" s="48"/>
      <c r="D56" s="48"/>
      <c r="E56" s="48"/>
      <c r="F56" s="48"/>
      <c r="G56" s="49"/>
    </row>
    <row r="57" spans="1:10" ht="11.5" customHeight="1" x14ac:dyDescent="0.35">
      <c r="A57" s="47"/>
      <c r="B57" s="48"/>
      <c r="C57" s="48"/>
      <c r="D57" s="48"/>
      <c r="E57" s="48"/>
      <c r="F57" s="48"/>
      <c r="G57" s="49"/>
    </row>
    <row r="58" spans="1:10" ht="11.5" customHeight="1" x14ac:dyDescent="0.35">
      <c r="A58" s="50"/>
      <c r="B58" s="51"/>
      <c r="C58" s="51"/>
      <c r="D58" s="51"/>
      <c r="E58" s="51"/>
      <c r="F58" s="51"/>
      <c r="G58" s="52"/>
    </row>
    <row r="60" spans="1:10" ht="11.5" customHeight="1" x14ac:dyDescent="0.35">
      <c r="A60" s="5"/>
      <c r="B60" s="5"/>
      <c r="C60" s="5"/>
      <c r="D60" s="5"/>
      <c r="E60" s="5"/>
      <c r="F60" s="5"/>
      <c r="G60" s="5"/>
    </row>
    <row r="61" spans="1:10" ht="11.5" customHeight="1" x14ac:dyDescent="0.35">
      <c r="A61" s="53" t="s">
        <v>60</v>
      </c>
      <c r="B61" s="53"/>
      <c r="C61" s="53"/>
      <c r="D61" s="53"/>
      <c r="E61" s="53"/>
      <c r="F61" s="53"/>
      <c r="G61" s="53"/>
    </row>
    <row r="62" spans="1:10" ht="11.5" customHeight="1" x14ac:dyDescent="0.35">
      <c r="A62" s="16"/>
      <c r="B62" s="16"/>
      <c r="C62" s="16"/>
      <c r="D62" s="16"/>
      <c r="E62" s="16"/>
      <c r="F62" s="16"/>
      <c r="G62" s="16"/>
    </row>
    <row r="63" spans="1:10" ht="11.5" customHeight="1" x14ac:dyDescent="0.35">
      <c r="A63" s="58" t="s">
        <v>64</v>
      </c>
      <c r="B63" s="58"/>
      <c r="C63" s="2"/>
      <c r="D63" s="2"/>
      <c r="E63" s="2"/>
      <c r="F63" s="2"/>
      <c r="G63" s="2"/>
    </row>
    <row r="64" spans="1:10" ht="11.5" customHeight="1" x14ac:dyDescent="0.35">
      <c r="A64" s="61" t="s">
        <v>65</v>
      </c>
      <c r="B64" s="61"/>
      <c r="C64" s="61"/>
      <c r="D64" s="61"/>
      <c r="E64" s="61"/>
      <c r="F64" s="61"/>
      <c r="G64" s="61"/>
    </row>
    <row r="65" spans="1:7" ht="11.5" customHeight="1" x14ac:dyDescent="0.35">
      <c r="A65" s="13"/>
      <c r="B65" s="13"/>
      <c r="C65" s="13"/>
      <c r="D65" s="13"/>
      <c r="E65" s="13"/>
      <c r="F65" s="13"/>
      <c r="G65" s="13"/>
    </row>
    <row r="66" spans="1:7" ht="11.5" customHeight="1" x14ac:dyDescent="0.35">
      <c r="A66" s="58" t="s">
        <v>66</v>
      </c>
      <c r="B66" s="58"/>
      <c r="C66" s="1"/>
      <c r="D66" s="2"/>
      <c r="E66" s="1"/>
      <c r="F66" s="2"/>
      <c r="G66" s="1"/>
    </row>
    <row r="67" spans="1:7" ht="11.5" customHeight="1" x14ac:dyDescent="0.35">
      <c r="A67" s="61" t="s">
        <v>67</v>
      </c>
      <c r="B67" s="61"/>
      <c r="C67" s="61"/>
      <c r="D67" s="61"/>
      <c r="E67" s="61"/>
      <c r="F67" s="61"/>
      <c r="G67" s="61"/>
    </row>
    <row r="68" spans="1:7" ht="11.5" customHeight="1" x14ac:dyDescent="0.35">
      <c r="A68" s="1"/>
      <c r="B68" s="2"/>
      <c r="C68" s="1"/>
      <c r="D68" s="2"/>
      <c r="E68" s="1"/>
      <c r="F68" s="2"/>
      <c r="G68" s="1"/>
    </row>
    <row r="69" spans="1:7" ht="11.5" customHeight="1" x14ac:dyDescent="0.35">
      <c r="A69" s="58" t="s">
        <v>69</v>
      </c>
      <c r="B69" s="58"/>
      <c r="C69" s="1"/>
      <c r="D69" s="2"/>
      <c r="E69" s="1"/>
      <c r="F69" s="2"/>
      <c r="G69" s="1"/>
    </row>
    <row r="70" spans="1:7" ht="11.5" customHeight="1" x14ac:dyDescent="0.35">
      <c r="A70" s="60" t="s">
        <v>21</v>
      </c>
      <c r="B70" s="60"/>
      <c r="C70" s="60"/>
      <c r="D70" s="60"/>
      <c r="E70" s="60"/>
      <c r="F70" s="60"/>
      <c r="G70" s="60"/>
    </row>
    <row r="71" spans="1:7" ht="11.5" customHeight="1" x14ac:dyDescent="0.35">
      <c r="A71" s="15"/>
      <c r="B71" s="15"/>
      <c r="C71" s="17"/>
      <c r="D71" s="15"/>
      <c r="E71" s="15"/>
      <c r="F71" s="15"/>
      <c r="G71" s="17"/>
    </row>
    <row r="72" spans="1:7" ht="11.5" customHeight="1" x14ac:dyDescent="0.35">
      <c r="A72" s="53" t="s">
        <v>22</v>
      </c>
      <c r="B72" s="53"/>
      <c r="C72" s="53"/>
      <c r="D72" s="53"/>
      <c r="E72" s="53"/>
      <c r="F72" s="53"/>
      <c r="G72" s="53"/>
    </row>
    <row r="73" spans="1:7" ht="11.5" customHeight="1" x14ac:dyDescent="0.35">
      <c r="A73" s="2"/>
      <c r="B73" s="2"/>
      <c r="C73" s="1"/>
      <c r="D73" s="2"/>
      <c r="E73" s="1"/>
      <c r="F73" s="2"/>
      <c r="G73" s="1"/>
    </row>
    <row r="74" spans="1:7" ht="11.5" customHeight="1" x14ac:dyDescent="0.35">
      <c r="A74" s="42" t="s">
        <v>61</v>
      </c>
      <c r="B74" s="42"/>
      <c r="C74" s="42"/>
      <c r="D74" s="42"/>
      <c r="E74" s="42"/>
      <c r="F74" s="42"/>
      <c r="G74" s="42"/>
    </row>
    <row r="75" spans="1:7" ht="11.5" customHeight="1" x14ac:dyDescent="0.35">
      <c r="A75" s="42"/>
      <c r="B75" s="42"/>
      <c r="C75" s="42"/>
      <c r="D75" s="42"/>
      <c r="E75" s="42"/>
      <c r="F75" s="42"/>
      <c r="G75" s="42"/>
    </row>
    <row r="76" spans="1:7" ht="11.5" customHeight="1" x14ac:dyDescent="0.35">
      <c r="A76" s="42"/>
      <c r="B76" s="42"/>
      <c r="C76" s="42"/>
      <c r="D76" s="42"/>
      <c r="E76" s="42"/>
      <c r="F76" s="42"/>
      <c r="G76" s="42"/>
    </row>
    <row r="77" spans="1:7" ht="11.5" customHeight="1" x14ac:dyDescent="0.35">
      <c r="A77" s="1"/>
      <c r="B77" s="2"/>
      <c r="C77" s="1"/>
      <c r="D77" s="2"/>
      <c r="E77" s="1"/>
      <c r="F77" s="2"/>
      <c r="G77" s="1"/>
    </row>
    <row r="78" spans="1:7" ht="11.5" customHeight="1" x14ac:dyDescent="0.35">
      <c r="A78" s="42" t="s">
        <v>42</v>
      </c>
      <c r="B78" s="42"/>
      <c r="C78" s="42"/>
      <c r="D78" s="42"/>
      <c r="E78" s="42"/>
      <c r="F78" s="42"/>
      <c r="G78" s="42"/>
    </row>
    <row r="79" spans="1:7" ht="11.5" customHeight="1" x14ac:dyDescent="0.35">
      <c r="A79" s="42"/>
      <c r="B79" s="42"/>
      <c r="C79" s="42"/>
      <c r="D79" s="42"/>
      <c r="E79" s="42"/>
      <c r="F79" s="42"/>
      <c r="G79" s="42"/>
    </row>
    <row r="80" spans="1:7" ht="11.5" customHeight="1" x14ac:dyDescent="0.35">
      <c r="A80" s="3"/>
      <c r="B80" s="3"/>
      <c r="C80" s="14"/>
      <c r="D80" s="3"/>
      <c r="E80" s="3"/>
      <c r="F80" s="3"/>
      <c r="G80" s="14"/>
    </row>
    <row r="81" spans="1:7" ht="11.5" customHeight="1" x14ac:dyDescent="0.35">
      <c r="A81" s="42" t="s">
        <v>62</v>
      </c>
      <c r="B81" s="42"/>
      <c r="C81" s="42"/>
      <c r="D81" s="42"/>
      <c r="E81" s="42"/>
      <c r="F81" s="42"/>
      <c r="G81" s="42"/>
    </row>
    <row r="82" spans="1:7" ht="11.5" customHeight="1" x14ac:dyDescent="0.35">
      <c r="A82" s="42"/>
      <c r="B82" s="42"/>
      <c r="C82" s="42"/>
      <c r="D82" s="42"/>
      <c r="E82" s="42"/>
      <c r="F82" s="42"/>
      <c r="G82" s="42"/>
    </row>
    <row r="83" spans="1:7" ht="11.5" customHeight="1" x14ac:dyDescent="0.35">
      <c r="A83" s="42"/>
      <c r="B83" s="42"/>
      <c r="C83" s="42"/>
      <c r="D83" s="42"/>
      <c r="E83" s="42"/>
      <c r="F83" s="42"/>
      <c r="G83" s="42"/>
    </row>
    <row r="84" spans="1:7" ht="11.5" customHeight="1" x14ac:dyDescent="0.35">
      <c r="A84" s="42"/>
      <c r="B84" s="42"/>
      <c r="C84" s="42"/>
      <c r="D84" s="42"/>
      <c r="E84" s="42"/>
      <c r="F84" s="42"/>
      <c r="G84" s="42"/>
    </row>
    <row r="85" spans="1:7" ht="11.5" customHeight="1" x14ac:dyDescent="0.35">
      <c r="A85" s="42"/>
      <c r="B85" s="42"/>
      <c r="C85" s="42"/>
      <c r="D85" s="42"/>
      <c r="E85" s="42"/>
      <c r="F85" s="42"/>
      <c r="G85" s="42"/>
    </row>
    <row r="86" spans="1:7" ht="11.5" customHeight="1" x14ac:dyDescent="0.35">
      <c r="A86" s="1"/>
      <c r="B86" s="2"/>
      <c r="C86" s="1"/>
      <c r="D86" s="2"/>
      <c r="E86" s="1"/>
      <c r="F86" s="2"/>
      <c r="G86" s="1"/>
    </row>
    <row r="87" spans="1:7" ht="11.5" customHeight="1" x14ac:dyDescent="0.35">
      <c r="A87" s="43" t="s">
        <v>43</v>
      </c>
      <c r="B87" s="43"/>
      <c r="C87" s="43"/>
      <c r="D87" s="43"/>
      <c r="E87" s="43"/>
      <c r="F87" s="43"/>
      <c r="G87" s="43"/>
    </row>
    <row r="88" spans="1:7" ht="11.5" customHeight="1" x14ac:dyDescent="0.35">
      <c r="A88" s="43"/>
      <c r="B88" s="43"/>
      <c r="C88" s="43"/>
      <c r="D88" s="43"/>
      <c r="E88" s="43"/>
      <c r="F88" s="43"/>
      <c r="G88" s="43"/>
    </row>
    <row r="89" spans="1:7" ht="11.5" customHeight="1" x14ac:dyDescent="0.35">
      <c r="A89" s="1"/>
      <c r="B89" s="2"/>
      <c r="C89" s="1"/>
      <c r="D89" s="2"/>
      <c r="E89" s="1"/>
      <c r="F89" s="2"/>
      <c r="G89" s="1"/>
    </row>
    <row r="90" spans="1:7" ht="11.5" customHeight="1" x14ac:dyDescent="0.35">
      <c r="A90" s="42" t="s">
        <v>63</v>
      </c>
      <c r="B90" s="42"/>
      <c r="C90" s="42"/>
      <c r="D90" s="42"/>
      <c r="E90" s="42"/>
      <c r="F90" s="42"/>
      <c r="G90" s="42"/>
    </row>
    <row r="91" spans="1:7" ht="11.5" customHeight="1" x14ac:dyDescent="0.35">
      <c r="A91" s="42"/>
      <c r="B91" s="42"/>
      <c r="C91" s="42"/>
      <c r="D91" s="42"/>
      <c r="E91" s="42"/>
      <c r="F91" s="42"/>
      <c r="G91" s="42"/>
    </row>
    <row r="92" spans="1:7" ht="11.5" customHeight="1" x14ac:dyDescent="0.35">
      <c r="A92" s="1"/>
      <c r="B92" s="2"/>
      <c r="C92" s="1"/>
      <c r="D92" s="2"/>
      <c r="E92" s="1"/>
      <c r="F92" s="2"/>
      <c r="G92" s="1"/>
    </row>
    <row r="93" spans="1:7" ht="11.5" customHeight="1" x14ac:dyDescent="0.35">
      <c r="A93" s="43" t="s">
        <v>44</v>
      </c>
      <c r="B93" s="43"/>
      <c r="C93" s="43"/>
      <c r="D93" s="43"/>
      <c r="E93" s="43"/>
      <c r="F93" s="43"/>
      <c r="G93" s="43"/>
    </row>
    <row r="94" spans="1:7" ht="11.5" customHeight="1" x14ac:dyDescent="0.35">
      <c r="A94" s="1"/>
      <c r="B94" s="2"/>
      <c r="C94" s="1"/>
      <c r="D94" s="2"/>
      <c r="E94" s="1"/>
      <c r="F94" s="2"/>
      <c r="G94" s="1"/>
    </row>
    <row r="95" spans="1:7" ht="11.5" customHeight="1" x14ac:dyDescent="0.35">
      <c r="A95" s="42" t="s">
        <v>68</v>
      </c>
      <c r="B95" s="42"/>
      <c r="C95" s="42"/>
      <c r="D95" s="42"/>
      <c r="E95" s="42"/>
      <c r="F95" s="42"/>
      <c r="G95" s="42"/>
    </row>
    <row r="96" spans="1:7" ht="11.5" customHeight="1" x14ac:dyDescent="0.35">
      <c r="A96" s="42"/>
      <c r="B96" s="42"/>
      <c r="C96" s="42"/>
      <c r="D96" s="42"/>
      <c r="E96" s="42"/>
      <c r="F96" s="42"/>
      <c r="G96" s="42"/>
    </row>
    <row r="97" spans="1:7" ht="11.5" customHeight="1" x14ac:dyDescent="0.35">
      <c r="A97" s="1"/>
      <c r="B97" s="2"/>
      <c r="C97" s="1"/>
      <c r="D97" s="2"/>
      <c r="E97" s="1"/>
      <c r="F97" s="2"/>
      <c r="G97" s="1"/>
    </row>
    <row r="98" spans="1:7" ht="11.5" customHeight="1" x14ac:dyDescent="0.35">
      <c r="A98" s="42" t="s">
        <v>70</v>
      </c>
      <c r="B98" s="42"/>
      <c r="C98" s="42"/>
      <c r="D98" s="42"/>
      <c r="E98" s="42"/>
      <c r="F98" s="42"/>
      <c r="G98" s="42"/>
    </row>
    <row r="99" spans="1:7" ht="11.5" customHeight="1" x14ac:dyDescent="0.35">
      <c r="A99" s="42"/>
      <c r="B99" s="42"/>
      <c r="C99" s="42"/>
      <c r="D99" s="42"/>
      <c r="E99" s="42"/>
      <c r="F99" s="42"/>
      <c r="G99" s="42"/>
    </row>
    <row r="100" spans="1:7" ht="11.5" customHeight="1" x14ac:dyDescent="0.35">
      <c r="A100" s="2"/>
      <c r="B100" s="2"/>
      <c r="C100" s="1"/>
      <c r="D100" s="2"/>
      <c r="E100" s="2"/>
      <c r="F100" s="2"/>
      <c r="G100" s="1"/>
    </row>
    <row r="101" spans="1:7" ht="11.5" customHeight="1" x14ac:dyDescent="0.35">
      <c r="A101" s="42" t="s">
        <v>71</v>
      </c>
      <c r="B101" s="42"/>
      <c r="C101" s="42"/>
      <c r="D101" s="42"/>
      <c r="E101" s="42"/>
      <c r="F101" s="42"/>
      <c r="G101" s="42"/>
    </row>
    <row r="102" spans="1:7" ht="11.5" customHeight="1" x14ac:dyDescent="0.35">
      <c r="A102" s="42"/>
      <c r="B102" s="42"/>
      <c r="C102" s="42"/>
      <c r="D102" s="42"/>
      <c r="E102" s="42"/>
      <c r="F102" s="42"/>
      <c r="G102" s="42"/>
    </row>
    <row r="103" spans="1:7" ht="11.5" customHeight="1" x14ac:dyDescent="0.35">
      <c r="A103" s="42"/>
      <c r="B103" s="42"/>
      <c r="C103" s="42"/>
      <c r="D103" s="42"/>
      <c r="E103" s="42"/>
      <c r="F103" s="42"/>
      <c r="G103" s="42"/>
    </row>
    <row r="104" spans="1:7" ht="11.5" customHeight="1" x14ac:dyDescent="0.35">
      <c r="A104" s="1"/>
      <c r="B104" s="2"/>
      <c r="C104" s="1"/>
      <c r="D104" s="2"/>
      <c r="E104" s="1"/>
      <c r="F104" s="2"/>
      <c r="G104" s="1"/>
    </row>
    <row r="105" spans="1:7" ht="11.5" customHeight="1" x14ac:dyDescent="0.35">
      <c r="A105" s="43" t="s">
        <v>73</v>
      </c>
      <c r="B105" s="43"/>
      <c r="C105" s="43"/>
      <c r="D105" s="43"/>
      <c r="E105" s="43"/>
      <c r="F105" s="43"/>
      <c r="G105" s="43"/>
    </row>
    <row r="106" spans="1:7" ht="11.5" customHeight="1" x14ac:dyDescent="0.35">
      <c r="A106" s="43"/>
      <c r="B106" s="43"/>
      <c r="C106" s="43"/>
      <c r="D106" s="43"/>
      <c r="E106" s="43"/>
      <c r="F106" s="43"/>
      <c r="G106" s="43"/>
    </row>
    <row r="107" spans="1:7" ht="11.5" customHeight="1" x14ac:dyDescent="0.35">
      <c r="A107" s="3"/>
      <c r="B107" s="3"/>
      <c r="C107" s="14"/>
      <c r="D107" s="3"/>
      <c r="E107" s="3"/>
      <c r="F107" s="3"/>
      <c r="G107" s="14"/>
    </row>
    <row r="108" spans="1:7" ht="11.5" customHeight="1" x14ac:dyDescent="0.35">
      <c r="A108" s="43" t="s">
        <v>72</v>
      </c>
      <c r="B108" s="43"/>
      <c r="C108" s="43"/>
      <c r="D108" s="43"/>
      <c r="E108" s="43"/>
      <c r="F108" s="43"/>
      <c r="G108" s="43"/>
    </row>
    <row r="109" spans="1:7" ht="11.5" customHeight="1" x14ac:dyDescent="0.35">
      <c r="A109" s="43"/>
      <c r="B109" s="43"/>
      <c r="C109" s="43"/>
      <c r="D109" s="43"/>
      <c r="E109" s="43"/>
      <c r="F109" s="43"/>
      <c r="G109" s="43"/>
    </row>
    <row r="110" spans="1:7" ht="11.5" customHeight="1" x14ac:dyDescent="0.35">
      <c r="A110" s="43"/>
      <c r="B110" s="43"/>
      <c r="C110" s="43"/>
      <c r="D110" s="43"/>
      <c r="E110" s="43"/>
      <c r="F110" s="43"/>
      <c r="G110" s="43"/>
    </row>
    <row r="111" spans="1:7" ht="11.5" customHeight="1" x14ac:dyDescent="0.35">
      <c r="A111" s="3"/>
      <c r="B111" s="3"/>
      <c r="C111" s="3"/>
      <c r="D111" s="3"/>
      <c r="E111" s="3"/>
      <c r="F111" s="3"/>
      <c r="G111" s="3"/>
    </row>
  </sheetData>
  <mergeCells count="44">
    <mergeCell ref="A1:G1"/>
    <mergeCell ref="A2:G2"/>
    <mergeCell ref="A3:G3"/>
    <mergeCell ref="A4:G4"/>
    <mergeCell ref="B6:C6"/>
    <mergeCell ref="F6:G6"/>
    <mergeCell ref="A108:G110"/>
    <mergeCell ref="A105:G106"/>
    <mergeCell ref="A101:G103"/>
    <mergeCell ref="A98:G99"/>
    <mergeCell ref="A95:G96"/>
    <mergeCell ref="B48:C48"/>
    <mergeCell ref="F48:G48"/>
    <mergeCell ref="A50:G54"/>
    <mergeCell ref="A56:G58"/>
    <mergeCell ref="A74:G76"/>
    <mergeCell ref="A63:B63"/>
    <mergeCell ref="A66:B66"/>
    <mergeCell ref="A69:B69"/>
    <mergeCell ref="A64:G64"/>
    <mergeCell ref="A70:G70"/>
    <mergeCell ref="A72:G72"/>
    <mergeCell ref="A93:G93"/>
    <mergeCell ref="A67:G67"/>
    <mergeCell ref="A78:G79"/>
    <mergeCell ref="A81:G85"/>
    <mergeCell ref="A61:G61"/>
    <mergeCell ref="A87:G88"/>
    <mergeCell ref="A90:G91"/>
    <mergeCell ref="I43:J43"/>
    <mergeCell ref="I33:K33"/>
    <mergeCell ref="A7:C7"/>
    <mergeCell ref="E7:G7"/>
    <mergeCell ref="A8:G8"/>
    <mergeCell ref="A16:G24"/>
    <mergeCell ref="A26:G26"/>
    <mergeCell ref="B14:C14"/>
    <mergeCell ref="F14:G14"/>
    <mergeCell ref="B32:C32"/>
    <mergeCell ref="F32:G32"/>
    <mergeCell ref="A34:G34"/>
    <mergeCell ref="B40:C40"/>
    <mergeCell ref="F40:G40"/>
    <mergeCell ref="A42:G42"/>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Requirements-based Guide</vt:lpstr>
      <vt:lpstr>Semester-by-Semester Guide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2023-08-01T18:37:49Z</dcterms:modified>
</cp:coreProperties>
</file>